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ummary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<sst xmlns="http://schemas.openxmlformats.org/spreadsheetml/2006/main" count="234" uniqueCount="189">
  <si>
    <t>DATE</t>
  </si>
  <si>
    <t>Full $95</t>
  </si>
  <si>
    <t>Extra(PremiumDues/Cont)</t>
  </si>
  <si>
    <t>Reduced(Retired,Student,Resident,Associate)</t>
  </si>
  <si>
    <t>Interest/Other Income</t>
  </si>
  <si>
    <t>FromReserves/Other</t>
  </si>
  <si>
    <t>IncomeTotal</t>
  </si>
  <si>
    <t>CAM,Inc.</t>
  </si>
  <si>
    <t>Meetings</t>
  </si>
  <si>
    <t>Communication</t>
  </si>
  <si>
    <t>Bank&amp;OtherAdmin</t>
  </si>
  <si>
    <t>ExpTotal</t>
  </si>
  <si>
    <t>Description</t>
  </si>
  <si>
    <t>PayPalChange</t>
  </si>
  <si>
    <t>PayPalBalance</t>
  </si>
  <si>
    <t>TSCU Change</t>
  </si>
  <si>
    <t>TSCU Balance (checking)</t>
  </si>
  <si>
    <t>WorkingBalance</t>
  </si>
  <si>
    <t>Savings</t>
  </si>
  <si>
    <t>Grand Total</t>
  </si>
  <si>
    <t>Cumulative</t>
  </si>
  <si>
    <t>(Budget--&gt;</t>
  </si>
  <si>
    <t>**9500**</t>
  </si>
  <si>
    <t>**1200**</t>
  </si>
  <si>
    <t>**1000**</t>
  </si>
  <si>
    <t>**N/A**</t>
  </si>
  <si>
    <t>**320**</t>
  </si>
  <si>
    <t>**12020**</t>
  </si>
  <si>
    <t>**8100**</t>
  </si>
  <si>
    <t>**800**</t>
  </si>
  <si>
    <t>***********</t>
  </si>
  <si>
    <t>PayPal Monthly Fee</t>
  </si>
  <si>
    <t>Interest</t>
  </si>
  <si>
    <t>Safran, Marc - Dues</t>
  </si>
  <si>
    <t>Buttery, Kim - Dues</t>
  </si>
  <si>
    <t>Chancellor, David - Dues</t>
  </si>
  <si>
    <t>Alexander, Charles - Dues</t>
  </si>
  <si>
    <t>***500***</t>
  </si>
  <si>
    <t>**3867**</t>
  </si>
  <si>
    <t>**850**</t>
  </si>
  <si>
    <t>**1077**</t>
  </si>
  <si>
    <t>**120**</t>
  </si>
  <si>
    <t>**1079**</t>
  </si>
  <si>
    <t>***165***`</t>
  </si>
  <si>
    <t>***200***</t>
  </si>
  <si>
    <t>***648***</t>
  </si>
  <si>
    <t>*330*)</t>
  </si>
  <si>
    <t>TOTAL --&gt;</t>
  </si>
  <si>
    <t>Kuo, Tony - Dues</t>
  </si>
  <si>
    <t>Grossman, Nathan - Dues</t>
  </si>
  <si>
    <t>Panny, Susan - Dues</t>
  </si>
  <si>
    <t>Tsou, Walter - Dues</t>
  </si>
  <si>
    <t>Landers, Karen A. - Dues</t>
  </si>
  <si>
    <t>Keck, C. William - Dues</t>
  </si>
  <si>
    <t>Spangler, Kenneth - Dues</t>
  </si>
  <si>
    <t>Fazen, Louis - Dues</t>
  </si>
  <si>
    <t>Antonio, Carl Abelardo - Dues</t>
  </si>
  <si>
    <t>Lando, James - Dues</t>
  </si>
  <si>
    <t>Blumenthal, Daniel - Dues</t>
  </si>
  <si>
    <t>Frank, Erica - Dues</t>
  </si>
  <si>
    <t>Nicola, Bud - Dues</t>
  </si>
  <si>
    <t>Flagg, Seth - Dues</t>
  </si>
  <si>
    <t>Whitacre, Vicki Ann - Dues</t>
  </si>
  <si>
    <t>Akalu, Sisay - Dues</t>
  </si>
  <si>
    <t>Morse, Leonard - Dues</t>
  </si>
  <si>
    <t>Beg, Sami - Dues</t>
  </si>
  <si>
    <t>Valpey, Jack - Dues</t>
  </si>
  <si>
    <t>Furst, Karen - Dues</t>
  </si>
  <si>
    <t>Crowley, Leo - Dues</t>
  </si>
  <si>
    <t>Sorensen, Bonita - Dues</t>
  </si>
  <si>
    <t>Mack, Douglas A - Dues</t>
  </si>
  <si>
    <t>Alonso, Alina - Dues</t>
  </si>
  <si>
    <t>Kussmaul, Annette - Dues</t>
  </si>
  <si>
    <t>**11100**</t>
  </si>
  <si>
    <t>CURRENT BALANCES:</t>
  </si>
  <si>
    <t xml:space="preserve"> = Working balance, available to pay our current bills.</t>
  </si>
  <si>
    <t>Reset P2 and R2 through U2 to the new top row when revising report summary.</t>
  </si>
  <si>
    <t xml:space="preserve"> = Savings, to cover future costs of Lifetime members.</t>
  </si>
  <si>
    <t xml:space="preserve"> = TOTAL CURRENT BALANCES.</t>
  </si>
  <si>
    <t xml:space="preserve"> = Premium dues &amp; additional contributions (budget = $1200)</t>
  </si>
  <si>
    <t xml:space="preserve"> = Active Member dues (budget = $9500)</t>
  </si>
  <si>
    <t xml:space="preserve"> = Transfer from savings for current expenses of Lifetime members.</t>
  </si>
  <si>
    <t>**920**</t>
  </si>
  <si>
    <t xml:space="preserve"> = Management fees to CAM, Inc. (budget $8100)</t>
  </si>
  <si>
    <t xml:space="preserve"> = Interest and other income (not budgeted)</t>
  </si>
  <si>
    <t xml:space="preserve"> = Meeting fees and expenses (budget $1000)</t>
  </si>
  <si>
    <t xml:space="preserve"> = Communications (budget $1200)</t>
  </si>
  <si>
    <t xml:space="preserve"> = Bank fees &amp; other admin (budget $800)</t>
  </si>
  <si>
    <t xml:space="preserve"> = To savings (budget $920)</t>
  </si>
  <si>
    <r>
      <t>FISCAL YEAR ACTIVITY, 2011-10-01 TO PRESENT</t>
    </r>
    <r>
      <rPr>
        <u val="single"/>
        <sz val="11"/>
        <color indexed="8"/>
        <rFont val="Calibri"/>
        <family val="2"/>
      </rPr>
      <t xml:space="preserve"> (Budget for 12 months):</t>
    </r>
  </si>
  <si>
    <t>TREASURER'S COMMENTS:</t>
  </si>
  <si>
    <t>Respectfully submitted,</t>
  </si>
  <si>
    <t>Dave Cundiff, MD, MPH, AAPHP Treasurer</t>
  </si>
  <si>
    <t>Lunze, Karsten - Dues</t>
  </si>
  <si>
    <r>
      <t xml:space="preserve"> = TOTAL INCOME, YEAR TO DATE</t>
    </r>
    <r>
      <rPr>
        <sz val="11"/>
        <color theme="1"/>
        <rFont val="Calibri"/>
        <family val="2"/>
      </rPr>
      <t xml:space="preserve"> (budget $12,020)</t>
    </r>
  </si>
  <si>
    <r>
      <t xml:space="preserve"> = TOTAL EXPENSE, YEAR TO DATE</t>
    </r>
    <r>
      <rPr>
        <sz val="11"/>
        <color theme="1"/>
        <rFont val="Calibri"/>
        <family val="2"/>
      </rPr>
      <t xml:space="preserve"> (budget $12,020)</t>
    </r>
  </si>
  <si>
    <t>2012.09.30</t>
  </si>
  <si>
    <t>2012.10.01</t>
  </si>
  <si>
    <t>Opening Balances, 2012-2013:</t>
  </si>
  <si>
    <t>Lurie, Perianne - Supporting Dues</t>
  </si>
  <si>
    <t>Felsen, James - Dues</t>
  </si>
  <si>
    <t>Anderson, Mary - Supporting Dues</t>
  </si>
  <si>
    <t>Biek, Richard - Dues</t>
  </si>
  <si>
    <t>2012.10.02</t>
  </si>
  <si>
    <t>2012.10.03</t>
  </si>
  <si>
    <t>Gibson, Brent - Dues</t>
  </si>
  <si>
    <t>2012.10.07</t>
  </si>
  <si>
    <t>Gioia, Phillip - Dues</t>
  </si>
  <si>
    <t>2012.10.09</t>
  </si>
  <si>
    <t>2012.10.11</t>
  </si>
  <si>
    <t>2012.10.13</t>
  </si>
  <si>
    <t>CAM fees/expenses, Sep 2012</t>
  </si>
  <si>
    <t>2012.10.23</t>
  </si>
  <si>
    <t>Chabra, Anand - Dues</t>
  </si>
  <si>
    <t>2012.10.24</t>
  </si>
  <si>
    <t>2012.10.25</t>
  </si>
  <si>
    <t>DUES</t>
  </si>
  <si>
    <t>Foster, Susan - Dues</t>
  </si>
  <si>
    <t>2012.10.26</t>
  </si>
  <si>
    <t>Allison, Sandra - Dues</t>
  </si>
  <si>
    <t>2012.10.27</t>
  </si>
  <si>
    <t>Jones, Carrie - Dues</t>
  </si>
  <si>
    <t>2012.10.31</t>
  </si>
  <si>
    <t>Interest, Sep 2012 (late posting)</t>
  </si>
  <si>
    <t>Interest, Oct 2012</t>
  </si>
  <si>
    <t>2012.11.01</t>
  </si>
  <si>
    <t>2012.11.10</t>
  </si>
  <si>
    <t>2012.11.26</t>
  </si>
  <si>
    <t>Feller, Andrea - Dues</t>
  </si>
  <si>
    <t>Galper, Benjamin - Dues</t>
  </si>
  <si>
    <t>2012.11.29</t>
  </si>
  <si>
    <t>2012.11.30</t>
  </si>
  <si>
    <t>Dato paid microphone fee, APHA, San Francisco, Fall 2012</t>
  </si>
  <si>
    <t>Interest, Nov 2012</t>
  </si>
  <si>
    <t>2012.12.01</t>
  </si>
  <si>
    <t>CAM fees/expenses, Oct/Nov 2012</t>
  </si>
  <si>
    <t>2012.12.02</t>
  </si>
  <si>
    <t>2012.12.03</t>
  </si>
  <si>
    <t>Lane, Dorothy - Dues</t>
  </si>
  <si>
    <t>2012.12.05</t>
  </si>
  <si>
    <t>Travnicek, Robert - Dues</t>
  </si>
  <si>
    <t>2012.12.06</t>
  </si>
  <si>
    <t>Rhodes, Katrina - Dues</t>
  </si>
  <si>
    <t>2012.12.07</t>
  </si>
  <si>
    <t>2012.12.20</t>
  </si>
  <si>
    <t>2012.12.22</t>
  </si>
  <si>
    <t>Safran, Elizabeth - Dues</t>
  </si>
  <si>
    <t>2012.12.30</t>
  </si>
  <si>
    <t>Ahluwalia, Jaspal - Dues</t>
  </si>
  <si>
    <t>2012.12.31</t>
  </si>
  <si>
    <t>2013.01.01</t>
  </si>
  <si>
    <t>2013.01.02</t>
  </si>
  <si>
    <t>Holcombe, David J. - Dues</t>
  </si>
  <si>
    <t>2013.01.03</t>
  </si>
  <si>
    <t>2013.01.04</t>
  </si>
  <si>
    <t>2013.01.07</t>
  </si>
  <si>
    <t>Coleman, Thomas R. - Dues</t>
  </si>
  <si>
    <t>Cherry, Scott - Dues</t>
  </si>
  <si>
    <t>2013.01.08</t>
  </si>
  <si>
    <t>Heshmati, H. - Dues</t>
  </si>
  <si>
    <t>Allen, C.R. - Dues</t>
  </si>
  <si>
    <t>Easterly, Ronald - Dues</t>
  </si>
  <si>
    <t>Sack, Todd - Dues</t>
  </si>
  <si>
    <t>2013.01.12</t>
  </si>
  <si>
    <t>2013.01.15</t>
  </si>
  <si>
    <t>2013.01.19</t>
  </si>
  <si>
    <t>CAM fees/expenses, Dec 2012 &amp; Jan 2013</t>
  </si>
  <si>
    <t>2013.01.23</t>
  </si>
  <si>
    <t>Wang, Liyuan - Dues</t>
  </si>
  <si>
    <t>Goldbaum, Gary M - Dues</t>
  </si>
  <si>
    <t>Williams, Nancy - Dues</t>
  </si>
  <si>
    <t>2013.01.28</t>
  </si>
  <si>
    <t>2013.01.31</t>
  </si>
  <si>
    <t>2013.02.01</t>
  </si>
  <si>
    <t>Jones, Robert - Dues</t>
  </si>
  <si>
    <t>2013.02.04</t>
  </si>
  <si>
    <t>2013.02.13</t>
  </si>
  <si>
    <t>Ntumy, Raphael - Dues</t>
  </si>
  <si>
    <t>2013.02.19</t>
  </si>
  <si>
    <t>Ramos, Diana - Dues</t>
  </si>
  <si>
    <t>2013.02.21</t>
  </si>
  <si>
    <t>Cundiff, Dave - Dues</t>
  </si>
  <si>
    <t>(Opening balance 2012-10-01 was $12,740.28.)</t>
  </si>
  <si>
    <t>AAPHP TREASURER'S REPORT, 2012-10-01 to present:</t>
  </si>
  <si>
    <t>3: Finances for 2012-2013 are at least $1000 below sustainable levels.</t>
  </si>
  <si>
    <t>1: Total balances 2012-02-22 were $15,777.62 &amp; are $1009.61 less on 2013-02-21.</t>
  </si>
  <si>
    <t>Details are in the "Details" sheet of "AAPHP Treasurer Report 2012-2013 INTERIM.xls".</t>
  </si>
  <si>
    <t>2: Substantial dues payments arrived in Mar-Apr 2012.</t>
  </si>
  <si>
    <t xml:space="preserve"> = Reduced dues (retired, in-training, Associate, YPS) (budget = $1000)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</si>
</sst>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-409]dddd\,\ mmmm\ dd\,\ yyyy"/>
    <numFmt numFmtId="167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36" fillId="0" borderId="0" xfId="0" applyFont="1" applyAlignment="1" quotePrefix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36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79.57421875" style="0" customWidth="1"/>
  </cols>
  <sheetData>
    <row r="1" ht="15">
      <c r="B1" s="14" t="s">
        <v>183</v>
      </c>
    </row>
    <row r="3" ht="15">
      <c r="B3" s="14" t="s">
        <v>74</v>
      </c>
    </row>
    <row r="4" spans="1:2" ht="15">
      <c r="A4" s="9">
        <f>Details!S2</f>
        <v>6660.929999999997</v>
      </c>
      <c r="B4" s="13" t="s">
        <v>75</v>
      </c>
    </row>
    <row r="5" spans="1:2" ht="15.75" thickBot="1">
      <c r="A5" s="17">
        <f>Details!T2</f>
        <v>8107.079999999999</v>
      </c>
      <c r="B5" s="10" t="s">
        <v>77</v>
      </c>
    </row>
    <row r="6" spans="1:2" ht="15.75" thickTop="1">
      <c r="A6" s="9">
        <f>Details!U2</f>
        <v>14768.009999999995</v>
      </c>
      <c r="B6" s="13" t="s">
        <v>78</v>
      </c>
    </row>
    <row r="7" ht="15">
      <c r="B7" s="5" t="s">
        <v>182</v>
      </c>
    </row>
    <row r="8" ht="15">
      <c r="A8" s="5"/>
    </row>
    <row r="9" ht="15">
      <c r="B9" s="15" t="s">
        <v>89</v>
      </c>
    </row>
    <row r="10" spans="1:2" ht="15">
      <c r="A10" s="16">
        <f>Details!B2</f>
        <v>4035</v>
      </c>
      <c r="B10" s="10" t="s">
        <v>80</v>
      </c>
    </row>
    <row r="11" spans="1:2" ht="15">
      <c r="A11" s="16">
        <f>Details!C2</f>
        <v>820.1</v>
      </c>
      <c r="B11" s="10" t="s">
        <v>79</v>
      </c>
    </row>
    <row r="12" spans="1:2" ht="15">
      <c r="A12" s="16">
        <f>Details!D2</f>
        <v>775</v>
      </c>
      <c r="B12" s="10" t="s">
        <v>188</v>
      </c>
    </row>
    <row r="13" spans="1:2" ht="15">
      <c r="A13" s="16">
        <f>Details!E2</f>
        <v>3.4099999999999997</v>
      </c>
      <c r="B13" s="10" t="s">
        <v>84</v>
      </c>
    </row>
    <row r="14" spans="1:2" ht="15.75" thickBot="1">
      <c r="A14" s="17">
        <f>Details!F2</f>
        <v>0</v>
      </c>
      <c r="B14" s="10" t="s">
        <v>81</v>
      </c>
    </row>
    <row r="15" spans="1:2" ht="15.75" thickTop="1">
      <c r="A15" s="18">
        <f>Details!G2</f>
        <v>5633.51</v>
      </c>
      <c r="B15" s="13" t="s">
        <v>94</v>
      </c>
    </row>
    <row r="16" ht="15">
      <c r="A16" s="5"/>
    </row>
    <row r="17" spans="1:2" ht="15">
      <c r="A17" s="16">
        <f>Details!H2</f>
        <v>3250</v>
      </c>
      <c r="B17" s="10" t="s">
        <v>83</v>
      </c>
    </row>
    <row r="18" spans="1:2" ht="15">
      <c r="A18" s="16">
        <f>Details!I2</f>
        <v>65.1</v>
      </c>
      <c r="B18" s="10" t="s">
        <v>85</v>
      </c>
    </row>
    <row r="19" spans="1:2" ht="15">
      <c r="A19" s="16">
        <f>Details!J2</f>
        <v>0</v>
      </c>
      <c r="B19" s="10" t="s">
        <v>86</v>
      </c>
    </row>
    <row r="20" spans="1:2" ht="15.75" thickBot="1">
      <c r="A20" s="16">
        <f>Details!K2</f>
        <v>290.67999999999995</v>
      </c>
      <c r="B20" s="10" t="s">
        <v>87</v>
      </c>
    </row>
    <row r="21" spans="1:2" ht="15.75" thickTop="1">
      <c r="A21" s="20">
        <f>Details!M2-Details!L2</f>
        <v>3605.7799999999997</v>
      </c>
      <c r="B21" s="13" t="s">
        <v>95</v>
      </c>
    </row>
    <row r="22" spans="1:2" ht="15">
      <c r="A22" s="16">
        <f>Details!L2</f>
        <v>3.4099999999999997</v>
      </c>
      <c r="B22" s="10" t="s">
        <v>88</v>
      </c>
    </row>
    <row r="23" spans="1:2" ht="15">
      <c r="A23" s="16"/>
      <c r="B23" s="10"/>
    </row>
    <row r="24" spans="1:2" ht="15">
      <c r="A24" s="5"/>
      <c r="B24" s="14" t="s">
        <v>90</v>
      </c>
    </row>
    <row r="25" spans="1:2" ht="15">
      <c r="A25" s="5"/>
      <c r="B25" t="s">
        <v>185</v>
      </c>
    </row>
    <row r="26" spans="1:2" ht="15">
      <c r="A26" s="5"/>
      <c r="B26" t="s">
        <v>187</v>
      </c>
    </row>
    <row r="27" spans="1:2" ht="15">
      <c r="A27" s="5"/>
      <c r="B27" t="s">
        <v>184</v>
      </c>
    </row>
    <row r="28" ht="15">
      <c r="A28" s="5"/>
    </row>
    <row r="29" ht="15">
      <c r="B29" t="s">
        <v>186</v>
      </c>
    </row>
    <row r="31" ht="15">
      <c r="B31" t="s">
        <v>91</v>
      </c>
    </row>
    <row r="32" ht="15">
      <c r="B32" t="s">
        <v>92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140625" style="0" bestFit="1" customWidth="1"/>
    <col min="2" max="3" width="9.57421875" style="0" customWidth="1"/>
    <col min="4" max="4" width="9.28125" style="0" customWidth="1"/>
    <col min="5" max="5" width="7.8515625" style="0" customWidth="1"/>
    <col min="6" max="6" width="8.28125" style="0" customWidth="1"/>
    <col min="7" max="7" width="9.57421875" style="0" customWidth="1"/>
    <col min="8" max="8" width="9.140625" style="0" bestFit="1" customWidth="1"/>
    <col min="9" max="9" width="9.421875" style="0" customWidth="1"/>
    <col min="10" max="10" width="9.140625" style="0" customWidth="1"/>
    <col min="11" max="11" width="9.28125" style="0" customWidth="1"/>
    <col min="12" max="12" width="8.28125" style="0" customWidth="1"/>
    <col min="13" max="13" width="10.421875" style="0" customWidth="1"/>
    <col min="14" max="14" width="16.421875" style="0" customWidth="1"/>
    <col min="15" max="15" width="9.8515625" style="0" bestFit="1" customWidth="1"/>
    <col min="16" max="16" width="12.00390625" style="0" customWidth="1"/>
    <col min="17" max="17" width="9.8515625" style="0" bestFit="1" customWidth="1"/>
    <col min="18" max="18" width="11.28125" style="0" customWidth="1"/>
    <col min="19" max="19" width="11.57421875" style="0" customWidth="1"/>
    <col min="20" max="20" width="11.7109375" style="0" customWidth="1"/>
    <col min="21" max="21" width="12.7109375" style="0" customWidth="1"/>
  </cols>
  <sheetData>
    <row r="1" spans="1:21" ht="1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2" t="s">
        <v>18</v>
      </c>
      <c r="M1" s="3" t="s">
        <v>11</v>
      </c>
      <c r="N1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11" t="s">
        <v>17</v>
      </c>
      <c r="T1" s="12" t="s">
        <v>18</v>
      </c>
      <c r="U1" s="11" t="s">
        <v>19</v>
      </c>
    </row>
    <row r="2" spans="1:21" ht="15">
      <c r="A2" s="2" t="s">
        <v>20</v>
      </c>
      <c r="B2" s="4">
        <f>SUM(B3:B99)</f>
        <v>4035</v>
      </c>
      <c r="C2" s="4">
        <f aca="true" t="shared" si="0" ref="C2:Q2">SUM(C3:C99)</f>
        <v>820.1</v>
      </c>
      <c r="D2" s="4">
        <f t="shared" si="0"/>
        <v>775</v>
      </c>
      <c r="E2" s="4">
        <f t="shared" si="0"/>
        <v>3.4099999999999997</v>
      </c>
      <c r="F2" s="4">
        <f t="shared" si="0"/>
        <v>0</v>
      </c>
      <c r="G2" s="4">
        <f t="shared" si="0"/>
        <v>5633.51</v>
      </c>
      <c r="H2" s="4">
        <f t="shared" si="0"/>
        <v>3250</v>
      </c>
      <c r="I2" s="4">
        <f t="shared" si="0"/>
        <v>65.1</v>
      </c>
      <c r="J2" s="4">
        <f t="shared" si="0"/>
        <v>0</v>
      </c>
      <c r="K2" s="4">
        <f t="shared" si="0"/>
        <v>290.67999999999995</v>
      </c>
      <c r="L2" s="4">
        <f t="shared" si="0"/>
        <v>3.4099999999999997</v>
      </c>
      <c r="M2" s="4">
        <f t="shared" si="0"/>
        <v>3609.1899999999996</v>
      </c>
      <c r="O2" s="4">
        <f t="shared" si="0"/>
        <v>3934.32</v>
      </c>
      <c r="P2" s="9">
        <f>P5</f>
        <v>5481.569999999997</v>
      </c>
      <c r="Q2" s="4">
        <f t="shared" si="0"/>
        <v>-1910</v>
      </c>
      <c r="R2" s="9">
        <f>R5</f>
        <v>1179.3600000000001</v>
      </c>
      <c r="S2" s="9">
        <f>S5</f>
        <v>6660.929999999997</v>
      </c>
      <c r="T2" s="9">
        <f>T5</f>
        <v>8107.079999999999</v>
      </c>
      <c r="U2" s="9">
        <f>U5</f>
        <v>14768.009999999995</v>
      </c>
    </row>
    <row r="3" spans="1:16" ht="15">
      <c r="A3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24</v>
      </c>
      <c r="J3" s="2" t="s">
        <v>23</v>
      </c>
      <c r="K3" s="2" t="s">
        <v>29</v>
      </c>
      <c r="L3" s="2" t="s">
        <v>82</v>
      </c>
      <c r="M3" s="2" t="s">
        <v>73</v>
      </c>
      <c r="N3" t="s">
        <v>30</v>
      </c>
      <c r="P3" t="s">
        <v>76</v>
      </c>
    </row>
    <row r="4" spans="2:21" ht="15">
      <c r="B4" s="5"/>
      <c r="C4" s="5"/>
      <c r="D4" s="5"/>
      <c r="E4" s="5"/>
      <c r="F4" s="5"/>
      <c r="G4" s="5"/>
      <c r="H4" s="5"/>
      <c r="I4" s="5"/>
      <c r="J4" s="19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15">
      <c r="B5" s="5"/>
      <c r="C5" s="5"/>
      <c r="D5" s="5"/>
      <c r="E5" s="5"/>
      <c r="F5" s="5"/>
      <c r="G5" s="5">
        <f aca="true" t="shared" si="1" ref="G5:G15">SUM(B5:F5)</f>
        <v>0</v>
      </c>
      <c r="H5" s="5"/>
      <c r="I5" s="5"/>
      <c r="J5" s="5"/>
      <c r="K5" s="5"/>
      <c r="L5" s="5"/>
      <c r="M5" s="5">
        <f aca="true" t="shared" si="2" ref="M5:M15">SUM(H5:L5)</f>
        <v>0</v>
      </c>
      <c r="O5" s="5"/>
      <c r="P5" s="6">
        <f aca="true" t="shared" si="3" ref="P5:P15">P6+O5</f>
        <v>5481.569999999997</v>
      </c>
      <c r="Q5" s="5"/>
      <c r="R5" s="6">
        <f aca="true" t="shared" si="4" ref="R5:R15">R6+Q5</f>
        <v>1179.3600000000001</v>
      </c>
      <c r="S5" s="8">
        <f aca="true" t="shared" si="5" ref="S5:S15">P5+R5</f>
        <v>6660.929999999997</v>
      </c>
      <c r="T5" s="5">
        <f aca="true" t="shared" si="6" ref="T5:T15">T6+L5</f>
        <v>8107.079999999999</v>
      </c>
      <c r="U5" s="9">
        <f aca="true" t="shared" si="7" ref="U5:U15">SUM(S5:T5)</f>
        <v>14768.009999999995</v>
      </c>
    </row>
    <row r="6" spans="2:21" ht="15">
      <c r="B6" s="5"/>
      <c r="C6" s="5"/>
      <c r="D6" s="5"/>
      <c r="E6" s="5"/>
      <c r="F6" s="5"/>
      <c r="G6" s="5">
        <f t="shared" si="1"/>
        <v>0</v>
      </c>
      <c r="H6" s="5"/>
      <c r="I6" s="5"/>
      <c r="J6" s="5"/>
      <c r="K6" s="5"/>
      <c r="L6" s="5"/>
      <c r="M6" s="5">
        <f t="shared" si="2"/>
        <v>0</v>
      </c>
      <c r="O6" s="5"/>
      <c r="P6" s="6">
        <f t="shared" si="3"/>
        <v>5481.569999999997</v>
      </c>
      <c r="Q6" s="5"/>
      <c r="R6" s="6">
        <f t="shared" si="4"/>
        <v>1179.3600000000001</v>
      </c>
      <c r="S6" s="8">
        <f t="shared" si="5"/>
        <v>6660.929999999997</v>
      </c>
      <c r="T6" s="5">
        <f t="shared" si="6"/>
        <v>8107.079999999999</v>
      </c>
      <c r="U6" s="9">
        <f t="shared" si="7"/>
        <v>14768.009999999995</v>
      </c>
    </row>
    <row r="7" spans="2:21" ht="15">
      <c r="B7" s="5"/>
      <c r="C7" s="5"/>
      <c r="D7" s="5"/>
      <c r="E7" s="5"/>
      <c r="F7" s="5"/>
      <c r="G7" s="5">
        <f t="shared" si="1"/>
        <v>0</v>
      </c>
      <c r="H7" s="5"/>
      <c r="I7" s="5"/>
      <c r="J7" s="5"/>
      <c r="K7" s="5"/>
      <c r="L7" s="5"/>
      <c r="M7" s="5">
        <f t="shared" si="2"/>
        <v>0</v>
      </c>
      <c r="O7" s="5"/>
      <c r="P7" s="6">
        <f t="shared" si="3"/>
        <v>5481.569999999997</v>
      </c>
      <c r="Q7" s="5"/>
      <c r="R7" s="6">
        <f t="shared" si="4"/>
        <v>1179.3600000000001</v>
      </c>
      <c r="S7" s="8">
        <f t="shared" si="5"/>
        <v>6660.929999999997</v>
      </c>
      <c r="T7" s="5">
        <f t="shared" si="6"/>
        <v>8107.079999999999</v>
      </c>
      <c r="U7" s="9">
        <f t="shared" si="7"/>
        <v>14768.009999999995</v>
      </c>
    </row>
    <row r="8" spans="2:21" ht="15">
      <c r="B8" s="5"/>
      <c r="C8" s="5"/>
      <c r="D8" s="5"/>
      <c r="E8" s="5"/>
      <c r="F8" s="5"/>
      <c r="G8" s="5">
        <f t="shared" si="1"/>
        <v>0</v>
      </c>
      <c r="H8" s="5"/>
      <c r="I8" s="5"/>
      <c r="J8" s="5"/>
      <c r="K8" s="5"/>
      <c r="L8" s="5"/>
      <c r="M8" s="5">
        <f t="shared" si="2"/>
        <v>0</v>
      </c>
      <c r="O8" s="5"/>
      <c r="P8" s="6">
        <f t="shared" si="3"/>
        <v>5481.569999999997</v>
      </c>
      <c r="Q8" s="5"/>
      <c r="R8" s="6">
        <f t="shared" si="4"/>
        <v>1179.3600000000001</v>
      </c>
      <c r="S8" s="8">
        <f t="shared" si="5"/>
        <v>6660.929999999997</v>
      </c>
      <c r="T8" s="5">
        <f t="shared" si="6"/>
        <v>8107.079999999999</v>
      </c>
      <c r="U8" s="9">
        <f t="shared" si="7"/>
        <v>14768.009999999995</v>
      </c>
    </row>
    <row r="9" spans="2:21" ht="15">
      <c r="B9" s="5"/>
      <c r="C9" s="5"/>
      <c r="D9" s="5"/>
      <c r="E9" s="5"/>
      <c r="F9" s="5"/>
      <c r="G9" s="5">
        <f t="shared" si="1"/>
        <v>0</v>
      </c>
      <c r="H9" s="5"/>
      <c r="I9" s="5"/>
      <c r="J9" s="5"/>
      <c r="K9" s="5"/>
      <c r="L9" s="5"/>
      <c r="M9" s="5">
        <f t="shared" si="2"/>
        <v>0</v>
      </c>
      <c r="O9" s="5"/>
      <c r="P9" s="6">
        <f t="shared" si="3"/>
        <v>5481.569999999997</v>
      </c>
      <c r="Q9" s="5"/>
      <c r="R9" s="6">
        <f t="shared" si="4"/>
        <v>1179.3600000000001</v>
      </c>
      <c r="S9" s="8">
        <f t="shared" si="5"/>
        <v>6660.929999999997</v>
      </c>
      <c r="T9" s="5">
        <f t="shared" si="6"/>
        <v>8107.079999999999</v>
      </c>
      <c r="U9" s="9">
        <f t="shared" si="7"/>
        <v>14768.009999999995</v>
      </c>
    </row>
    <row r="10" spans="2:21" ht="15">
      <c r="B10" s="5"/>
      <c r="C10" s="5"/>
      <c r="D10" s="5"/>
      <c r="E10" s="5"/>
      <c r="F10" s="5"/>
      <c r="G10" s="5">
        <f t="shared" si="1"/>
        <v>0</v>
      </c>
      <c r="H10" s="5"/>
      <c r="I10" s="5"/>
      <c r="J10" s="5"/>
      <c r="K10" s="5"/>
      <c r="L10" s="5"/>
      <c r="M10" s="5">
        <f t="shared" si="2"/>
        <v>0</v>
      </c>
      <c r="O10" s="5"/>
      <c r="P10" s="6">
        <f t="shared" si="3"/>
        <v>5481.569999999997</v>
      </c>
      <c r="Q10" s="5"/>
      <c r="R10" s="6">
        <f t="shared" si="4"/>
        <v>1179.3600000000001</v>
      </c>
      <c r="S10" s="8">
        <f t="shared" si="5"/>
        <v>6660.929999999997</v>
      </c>
      <c r="T10" s="5">
        <f t="shared" si="6"/>
        <v>8107.079999999999</v>
      </c>
      <c r="U10" s="9">
        <f t="shared" si="7"/>
        <v>14768.009999999995</v>
      </c>
    </row>
    <row r="11" spans="2:21" ht="15">
      <c r="B11" s="5"/>
      <c r="C11" s="5"/>
      <c r="D11" s="5"/>
      <c r="E11" s="5"/>
      <c r="F11" s="5"/>
      <c r="G11" s="5">
        <f t="shared" si="1"/>
        <v>0</v>
      </c>
      <c r="H11" s="5"/>
      <c r="I11" s="5"/>
      <c r="J11" s="5"/>
      <c r="K11" s="5"/>
      <c r="L11" s="5"/>
      <c r="M11" s="5">
        <f t="shared" si="2"/>
        <v>0</v>
      </c>
      <c r="O11" s="5"/>
      <c r="P11" s="6">
        <f t="shared" si="3"/>
        <v>5481.569999999997</v>
      </c>
      <c r="Q11" s="5"/>
      <c r="R11" s="6">
        <f t="shared" si="4"/>
        <v>1179.3600000000001</v>
      </c>
      <c r="S11" s="8">
        <f t="shared" si="5"/>
        <v>6660.929999999997</v>
      </c>
      <c r="T11" s="5">
        <f t="shared" si="6"/>
        <v>8107.079999999999</v>
      </c>
      <c r="U11" s="9">
        <f t="shared" si="7"/>
        <v>14768.009999999995</v>
      </c>
    </row>
    <row r="12" spans="2:21" ht="15">
      <c r="B12" s="5"/>
      <c r="C12" s="5"/>
      <c r="D12" s="5"/>
      <c r="E12" s="5"/>
      <c r="F12" s="5"/>
      <c r="G12" s="5">
        <f t="shared" si="1"/>
        <v>0</v>
      </c>
      <c r="H12" s="5"/>
      <c r="I12" s="5"/>
      <c r="J12" s="5"/>
      <c r="K12" s="5"/>
      <c r="L12" s="5"/>
      <c r="M12" s="5">
        <f t="shared" si="2"/>
        <v>0</v>
      </c>
      <c r="O12" s="5"/>
      <c r="P12" s="6">
        <f t="shared" si="3"/>
        <v>5481.569999999997</v>
      </c>
      <c r="Q12" s="5"/>
      <c r="R12" s="6">
        <f t="shared" si="4"/>
        <v>1179.3600000000001</v>
      </c>
      <c r="S12" s="8">
        <f t="shared" si="5"/>
        <v>6660.929999999997</v>
      </c>
      <c r="T12" s="5">
        <f t="shared" si="6"/>
        <v>8107.079999999999</v>
      </c>
      <c r="U12" s="9">
        <f t="shared" si="7"/>
        <v>14768.009999999995</v>
      </c>
    </row>
    <row r="13" spans="2:21" ht="15">
      <c r="B13" s="5"/>
      <c r="C13" s="5"/>
      <c r="D13" s="5"/>
      <c r="E13" s="5"/>
      <c r="F13" s="5"/>
      <c r="G13" s="5">
        <f t="shared" si="1"/>
        <v>0</v>
      </c>
      <c r="H13" s="5"/>
      <c r="I13" s="5"/>
      <c r="J13" s="5"/>
      <c r="K13" s="5"/>
      <c r="L13" s="5"/>
      <c r="M13" s="5">
        <f t="shared" si="2"/>
        <v>0</v>
      </c>
      <c r="O13" s="5"/>
      <c r="P13" s="6">
        <f t="shared" si="3"/>
        <v>5481.569999999997</v>
      </c>
      <c r="Q13" s="5"/>
      <c r="R13" s="6">
        <f t="shared" si="4"/>
        <v>1179.3600000000001</v>
      </c>
      <c r="S13" s="8">
        <f t="shared" si="5"/>
        <v>6660.929999999997</v>
      </c>
      <c r="T13" s="5">
        <f t="shared" si="6"/>
        <v>8107.079999999999</v>
      </c>
      <c r="U13" s="9">
        <f t="shared" si="7"/>
        <v>14768.009999999995</v>
      </c>
    </row>
    <row r="14" spans="2:21" ht="15">
      <c r="B14" s="5"/>
      <c r="C14" s="5"/>
      <c r="D14" s="5"/>
      <c r="E14" s="5"/>
      <c r="F14" s="5"/>
      <c r="G14" s="5">
        <f t="shared" si="1"/>
        <v>0</v>
      </c>
      <c r="H14" s="5"/>
      <c r="I14" s="5"/>
      <c r="J14" s="5"/>
      <c r="K14" s="5"/>
      <c r="L14" s="5"/>
      <c r="M14" s="5">
        <f t="shared" si="2"/>
        <v>0</v>
      </c>
      <c r="O14" s="5"/>
      <c r="P14" s="6">
        <f t="shared" si="3"/>
        <v>5481.569999999997</v>
      </c>
      <c r="Q14" s="5"/>
      <c r="R14" s="6">
        <f t="shared" si="4"/>
        <v>1179.3600000000001</v>
      </c>
      <c r="S14" s="8">
        <f t="shared" si="5"/>
        <v>6660.929999999997</v>
      </c>
      <c r="T14" s="5">
        <f t="shared" si="6"/>
        <v>8107.079999999999</v>
      </c>
      <c r="U14" s="9">
        <f t="shared" si="7"/>
        <v>14768.009999999995</v>
      </c>
    </row>
    <row r="15" spans="2:21" ht="15">
      <c r="B15" s="5"/>
      <c r="C15" s="5"/>
      <c r="D15" s="5"/>
      <c r="E15" s="5"/>
      <c r="F15" s="5"/>
      <c r="G15" s="5">
        <f t="shared" si="1"/>
        <v>0</v>
      </c>
      <c r="H15" s="5"/>
      <c r="I15" s="5"/>
      <c r="J15" s="5"/>
      <c r="K15" s="5"/>
      <c r="L15" s="5"/>
      <c r="M15" s="5">
        <f t="shared" si="2"/>
        <v>0</v>
      </c>
      <c r="O15" s="5"/>
      <c r="P15" s="6">
        <f t="shared" si="3"/>
        <v>5481.569999999997</v>
      </c>
      <c r="Q15" s="5"/>
      <c r="R15" s="6">
        <f t="shared" si="4"/>
        <v>1179.3600000000001</v>
      </c>
      <c r="S15" s="8">
        <f t="shared" si="5"/>
        <v>6660.929999999997</v>
      </c>
      <c r="T15" s="5">
        <f t="shared" si="6"/>
        <v>8107.079999999999</v>
      </c>
      <c r="U15" s="9">
        <f t="shared" si="7"/>
        <v>14768.009999999995</v>
      </c>
    </row>
    <row r="16" spans="1:21" ht="15">
      <c r="A16" s="21"/>
      <c r="B16" s="5"/>
      <c r="C16" s="5"/>
      <c r="D16" s="5"/>
      <c r="E16" s="5"/>
      <c r="F16" s="5"/>
      <c r="G16" s="5">
        <f aca="true" t="shared" si="8" ref="G16:G40">SUM(B16:F16)</f>
        <v>0</v>
      </c>
      <c r="H16" s="5"/>
      <c r="I16" s="5"/>
      <c r="J16" s="5"/>
      <c r="K16" s="5"/>
      <c r="L16" s="5"/>
      <c r="M16" s="5">
        <f aca="true" t="shared" si="9" ref="M16:M40">SUM(H16:L16)</f>
        <v>0</v>
      </c>
      <c r="O16" s="5"/>
      <c r="P16" s="6">
        <f aca="true" t="shared" si="10" ref="P16:P40">P17+O16</f>
        <v>5481.569999999997</v>
      </c>
      <c r="Q16" s="5"/>
      <c r="R16" s="6">
        <f aca="true" t="shared" si="11" ref="R16:R39">R17+Q16</f>
        <v>1179.3600000000001</v>
      </c>
      <c r="S16" s="8">
        <f aca="true" t="shared" si="12" ref="S16:S39">P16+R16</f>
        <v>6660.929999999997</v>
      </c>
      <c r="T16" s="5">
        <f aca="true" t="shared" si="13" ref="T16:T39">T17+L16</f>
        <v>8107.079999999999</v>
      </c>
      <c r="U16" s="9">
        <f aca="true" t="shared" si="14" ref="U16:U39">SUM(S16:T16)</f>
        <v>14768.009999999995</v>
      </c>
    </row>
    <row r="17" spans="2:21" ht="15">
      <c r="B17" s="5"/>
      <c r="C17" s="5"/>
      <c r="D17" s="5"/>
      <c r="E17" s="5"/>
      <c r="F17" s="5"/>
      <c r="G17" s="5">
        <f t="shared" si="8"/>
        <v>0</v>
      </c>
      <c r="H17" s="5"/>
      <c r="I17" s="5"/>
      <c r="J17" s="5"/>
      <c r="K17" s="5"/>
      <c r="L17" s="5"/>
      <c r="M17" s="5">
        <f t="shared" si="9"/>
        <v>0</v>
      </c>
      <c r="O17" s="5"/>
      <c r="P17" s="6">
        <f t="shared" si="10"/>
        <v>5481.569999999997</v>
      </c>
      <c r="Q17" s="5"/>
      <c r="R17" s="6">
        <f t="shared" si="11"/>
        <v>1179.3600000000001</v>
      </c>
      <c r="S17" s="8">
        <f t="shared" si="12"/>
        <v>6660.929999999997</v>
      </c>
      <c r="T17" s="5">
        <f t="shared" si="13"/>
        <v>8107.079999999999</v>
      </c>
      <c r="U17" s="9">
        <f t="shared" si="14"/>
        <v>14768.009999999995</v>
      </c>
    </row>
    <row r="18" spans="2:21" ht="15">
      <c r="B18" s="5"/>
      <c r="C18" s="5"/>
      <c r="D18" s="5"/>
      <c r="E18" s="5"/>
      <c r="F18" s="5"/>
      <c r="G18" s="5">
        <f t="shared" si="8"/>
        <v>0</v>
      </c>
      <c r="H18" s="5"/>
      <c r="I18" s="5"/>
      <c r="J18" s="5"/>
      <c r="K18" s="5"/>
      <c r="L18" s="5"/>
      <c r="M18" s="5">
        <f t="shared" si="9"/>
        <v>0</v>
      </c>
      <c r="O18" s="5"/>
      <c r="P18" s="6">
        <f t="shared" si="10"/>
        <v>5481.569999999997</v>
      </c>
      <c r="Q18" s="5"/>
      <c r="R18" s="6">
        <f t="shared" si="11"/>
        <v>1179.3600000000001</v>
      </c>
      <c r="S18" s="8">
        <f t="shared" si="12"/>
        <v>6660.929999999997</v>
      </c>
      <c r="T18" s="5">
        <f t="shared" si="13"/>
        <v>8107.079999999999</v>
      </c>
      <c r="U18" s="9">
        <f t="shared" si="14"/>
        <v>14768.009999999995</v>
      </c>
    </row>
    <row r="19" spans="2:21" ht="15">
      <c r="B19" s="5"/>
      <c r="C19" s="5"/>
      <c r="D19" s="5"/>
      <c r="E19" s="5"/>
      <c r="F19" s="5"/>
      <c r="G19" s="5">
        <f t="shared" si="8"/>
        <v>0</v>
      </c>
      <c r="H19" s="5"/>
      <c r="I19" s="5"/>
      <c r="J19" s="5"/>
      <c r="K19" s="5"/>
      <c r="L19" s="5"/>
      <c r="M19" s="5">
        <f t="shared" si="9"/>
        <v>0</v>
      </c>
      <c r="O19" s="5"/>
      <c r="P19" s="6">
        <f t="shared" si="10"/>
        <v>5481.569999999997</v>
      </c>
      <c r="Q19" s="5"/>
      <c r="R19" s="6">
        <f t="shared" si="11"/>
        <v>1179.3600000000001</v>
      </c>
      <c r="S19" s="8">
        <f t="shared" si="12"/>
        <v>6660.929999999997</v>
      </c>
      <c r="T19" s="5">
        <f t="shared" si="13"/>
        <v>8107.079999999999</v>
      </c>
      <c r="U19" s="9">
        <f t="shared" si="14"/>
        <v>14768.009999999995</v>
      </c>
    </row>
    <row r="20" spans="1:21" ht="15">
      <c r="A20" t="s">
        <v>180</v>
      </c>
      <c r="B20" s="5">
        <v>95</v>
      </c>
      <c r="C20" s="5">
        <v>155</v>
      </c>
      <c r="D20" s="5"/>
      <c r="E20" s="5"/>
      <c r="F20" s="5"/>
      <c r="G20" s="5">
        <f t="shared" si="8"/>
        <v>250</v>
      </c>
      <c r="H20" s="5"/>
      <c r="I20" s="5"/>
      <c r="J20" s="5"/>
      <c r="K20" s="5"/>
      <c r="L20" s="5"/>
      <c r="M20" s="5">
        <f t="shared" si="9"/>
        <v>0</v>
      </c>
      <c r="N20" t="s">
        <v>181</v>
      </c>
      <c r="O20" s="5"/>
      <c r="P20" s="6">
        <f t="shared" si="10"/>
        <v>5481.569999999997</v>
      </c>
      <c r="Q20" s="5">
        <v>250</v>
      </c>
      <c r="R20" s="6">
        <f t="shared" si="11"/>
        <v>1179.3600000000001</v>
      </c>
      <c r="S20" s="8">
        <f t="shared" si="12"/>
        <v>6660.929999999997</v>
      </c>
      <c r="T20" s="5">
        <f t="shared" si="13"/>
        <v>8107.079999999999</v>
      </c>
      <c r="U20" s="9">
        <f t="shared" si="14"/>
        <v>14768.009999999995</v>
      </c>
    </row>
    <row r="21" spans="1:21" ht="15">
      <c r="A21" t="s">
        <v>180</v>
      </c>
      <c r="B21" s="5">
        <v>40</v>
      </c>
      <c r="C21" s="5"/>
      <c r="D21" s="5"/>
      <c r="E21" s="5"/>
      <c r="F21" s="5"/>
      <c r="G21" s="5">
        <f>SUM(B21:F21)</f>
        <v>40</v>
      </c>
      <c r="H21" s="5"/>
      <c r="I21" s="5"/>
      <c r="J21" s="5"/>
      <c r="K21" s="5"/>
      <c r="L21" s="5"/>
      <c r="M21" s="5">
        <f>SUM(H21:L21)</f>
        <v>0</v>
      </c>
      <c r="N21" t="s">
        <v>116</v>
      </c>
      <c r="O21" s="5"/>
      <c r="P21" s="6">
        <f>P22+O21</f>
        <v>5481.569999999997</v>
      </c>
      <c r="Q21" s="5">
        <v>40</v>
      </c>
      <c r="R21" s="6">
        <f t="shared" si="11"/>
        <v>929.3600000000001</v>
      </c>
      <c r="S21" s="8">
        <f t="shared" si="12"/>
        <v>6410.929999999997</v>
      </c>
      <c r="T21" s="5">
        <f t="shared" si="13"/>
        <v>8107.079999999999</v>
      </c>
      <c r="U21" s="9">
        <f t="shared" si="14"/>
        <v>14518.009999999995</v>
      </c>
    </row>
    <row r="22" spans="1:21" ht="15">
      <c r="A22" t="s">
        <v>180</v>
      </c>
      <c r="B22" s="5">
        <v>95</v>
      </c>
      <c r="C22" s="5"/>
      <c r="D22" s="5"/>
      <c r="E22" s="5"/>
      <c r="F22" s="5"/>
      <c r="G22" s="5">
        <f>SUM(B22:F22)</f>
        <v>95</v>
      </c>
      <c r="H22" s="5"/>
      <c r="I22" s="5"/>
      <c r="J22" s="5"/>
      <c r="K22" s="5"/>
      <c r="L22" s="5"/>
      <c r="M22" s="5">
        <f>SUM(H22:L22)</f>
        <v>0</v>
      </c>
      <c r="N22" t="s">
        <v>116</v>
      </c>
      <c r="O22" s="5"/>
      <c r="P22" s="6">
        <f>P23+O22</f>
        <v>5481.569999999997</v>
      </c>
      <c r="Q22" s="5">
        <v>95</v>
      </c>
      <c r="R22" s="6">
        <f t="shared" si="11"/>
        <v>889.3600000000001</v>
      </c>
      <c r="S22" s="8">
        <f t="shared" si="12"/>
        <v>6370.929999999997</v>
      </c>
      <c r="T22" s="5">
        <f t="shared" si="13"/>
        <v>8107.079999999999</v>
      </c>
      <c r="U22" s="9">
        <f t="shared" si="14"/>
        <v>14478.009999999995</v>
      </c>
    </row>
    <row r="23" spans="1:21" ht="15">
      <c r="A23" t="s">
        <v>178</v>
      </c>
      <c r="B23" s="5">
        <v>95</v>
      </c>
      <c r="C23" s="5"/>
      <c r="D23" s="5"/>
      <c r="E23" s="5"/>
      <c r="F23" s="5"/>
      <c r="G23" s="5">
        <f>SUM(B23:F23)</f>
        <v>95</v>
      </c>
      <c r="H23" s="5"/>
      <c r="I23" s="5"/>
      <c r="J23" s="5"/>
      <c r="K23" s="5">
        <v>3.06</v>
      </c>
      <c r="L23" s="5"/>
      <c r="M23" s="5">
        <f>SUM(H23:L23)</f>
        <v>3.06</v>
      </c>
      <c r="N23" t="s">
        <v>179</v>
      </c>
      <c r="O23" s="5">
        <v>91.94</v>
      </c>
      <c r="P23" s="6">
        <f t="shared" si="10"/>
        <v>5481.569999999997</v>
      </c>
      <c r="Q23" s="5"/>
      <c r="R23" s="6">
        <f t="shared" si="11"/>
        <v>794.3600000000001</v>
      </c>
      <c r="S23" s="8">
        <f t="shared" si="12"/>
        <v>6275.929999999997</v>
      </c>
      <c r="T23" s="5">
        <f t="shared" si="13"/>
        <v>8107.079999999999</v>
      </c>
      <c r="U23" s="9">
        <f t="shared" si="14"/>
        <v>14383.009999999995</v>
      </c>
    </row>
    <row r="24" spans="1:21" ht="15">
      <c r="A24" t="s">
        <v>176</v>
      </c>
      <c r="B24" s="5"/>
      <c r="C24" s="2"/>
      <c r="D24" s="5">
        <v>60</v>
      </c>
      <c r="E24" s="2"/>
      <c r="F24" s="2"/>
      <c r="G24" s="5">
        <f>SUM(B24:F24)</f>
        <v>60</v>
      </c>
      <c r="H24" s="2"/>
      <c r="I24" s="2"/>
      <c r="J24" s="2"/>
      <c r="K24" s="5">
        <v>2.04</v>
      </c>
      <c r="L24" s="2"/>
      <c r="M24" s="5">
        <f t="shared" si="9"/>
        <v>2.04</v>
      </c>
      <c r="N24" t="s">
        <v>177</v>
      </c>
      <c r="O24" s="5">
        <v>57.96</v>
      </c>
      <c r="P24" s="6">
        <f t="shared" si="10"/>
        <v>5389.629999999997</v>
      </c>
      <c r="Q24" s="5"/>
      <c r="R24" s="6">
        <f t="shared" si="11"/>
        <v>794.3600000000001</v>
      </c>
      <c r="S24" s="8">
        <f t="shared" si="12"/>
        <v>6183.989999999998</v>
      </c>
      <c r="T24" s="5">
        <f t="shared" si="13"/>
        <v>8107.079999999999</v>
      </c>
      <c r="U24" s="9">
        <f t="shared" si="14"/>
        <v>14291.069999999996</v>
      </c>
    </row>
    <row r="25" spans="1:21" ht="15">
      <c r="A25" t="s">
        <v>176</v>
      </c>
      <c r="B25" s="5"/>
      <c r="C25" s="5">
        <v>500</v>
      </c>
      <c r="D25" s="5">
        <v>40</v>
      </c>
      <c r="E25" s="5"/>
      <c r="F25" s="5"/>
      <c r="G25" s="5">
        <f t="shared" si="8"/>
        <v>540</v>
      </c>
      <c r="H25" s="5"/>
      <c r="I25" s="5"/>
      <c r="J25" s="5"/>
      <c r="K25" s="5">
        <v>15.96</v>
      </c>
      <c r="L25" s="5"/>
      <c r="M25" s="5">
        <f t="shared" si="9"/>
        <v>15.96</v>
      </c>
      <c r="N25" s="5" t="s">
        <v>70</v>
      </c>
      <c r="O25" s="5">
        <v>524.04</v>
      </c>
      <c r="P25" s="6">
        <f t="shared" si="10"/>
        <v>5331.669999999997</v>
      </c>
      <c r="Q25" s="5"/>
      <c r="R25" s="6">
        <f t="shared" si="11"/>
        <v>794.3600000000001</v>
      </c>
      <c r="S25" s="8">
        <f t="shared" si="12"/>
        <v>6126.029999999997</v>
      </c>
      <c r="T25" s="5">
        <f t="shared" si="13"/>
        <v>8107.079999999999</v>
      </c>
      <c r="U25" s="9">
        <f t="shared" si="14"/>
        <v>14233.109999999997</v>
      </c>
    </row>
    <row r="26" spans="1:21" ht="15">
      <c r="A26" t="s">
        <v>175</v>
      </c>
      <c r="B26" s="5"/>
      <c r="C26" s="5"/>
      <c r="D26" s="5">
        <v>15</v>
      </c>
      <c r="E26" s="5"/>
      <c r="F26" s="5"/>
      <c r="G26" s="5">
        <f t="shared" si="8"/>
        <v>15</v>
      </c>
      <c r="H26" s="5"/>
      <c r="I26" s="5"/>
      <c r="J26" s="5"/>
      <c r="K26" s="5">
        <v>0.74</v>
      </c>
      <c r="L26" s="5"/>
      <c r="M26" s="5">
        <f t="shared" si="9"/>
        <v>0.74</v>
      </c>
      <c r="N26" t="s">
        <v>61</v>
      </c>
      <c r="O26" s="5">
        <v>14.26</v>
      </c>
      <c r="P26" s="6">
        <f t="shared" si="10"/>
        <v>4807.629999999997</v>
      </c>
      <c r="Q26" s="5"/>
      <c r="R26" s="6">
        <f t="shared" si="11"/>
        <v>794.3600000000001</v>
      </c>
      <c r="S26" s="8">
        <f t="shared" si="12"/>
        <v>5601.989999999998</v>
      </c>
      <c r="T26" s="5">
        <f t="shared" si="13"/>
        <v>8107.079999999999</v>
      </c>
      <c r="U26" s="9">
        <f t="shared" si="14"/>
        <v>13709.069999999996</v>
      </c>
    </row>
    <row r="27" spans="1:21" ht="15">
      <c r="A27" t="s">
        <v>175</v>
      </c>
      <c r="B27" s="5">
        <v>95</v>
      </c>
      <c r="C27" s="5"/>
      <c r="D27" s="5"/>
      <c r="E27" s="5"/>
      <c r="F27" s="5"/>
      <c r="G27" s="5">
        <f t="shared" si="8"/>
        <v>95</v>
      </c>
      <c r="H27" s="5"/>
      <c r="I27" s="5"/>
      <c r="J27" s="5"/>
      <c r="K27" s="5">
        <v>3.06</v>
      </c>
      <c r="L27" s="5"/>
      <c r="M27" s="5">
        <f t="shared" si="9"/>
        <v>3.06</v>
      </c>
      <c r="N27" t="s">
        <v>174</v>
      </c>
      <c r="O27" s="5">
        <v>91.94</v>
      </c>
      <c r="P27" s="6">
        <f t="shared" si="10"/>
        <v>4793.369999999997</v>
      </c>
      <c r="Q27" s="5"/>
      <c r="R27" s="6">
        <f t="shared" si="11"/>
        <v>794.3600000000001</v>
      </c>
      <c r="S27" s="8">
        <f t="shared" si="12"/>
        <v>5587.729999999998</v>
      </c>
      <c r="T27" s="5">
        <f t="shared" si="13"/>
        <v>8107.079999999999</v>
      </c>
      <c r="U27" s="9">
        <f t="shared" si="14"/>
        <v>13694.809999999998</v>
      </c>
    </row>
    <row r="28" spans="1:21" ht="15">
      <c r="A28" t="s">
        <v>173</v>
      </c>
      <c r="B28" s="2"/>
      <c r="C28" s="2"/>
      <c r="D28" s="2"/>
      <c r="E28" s="2"/>
      <c r="F28" s="2"/>
      <c r="G28" s="5">
        <f>SUM(B28:F28)</f>
        <v>0</v>
      </c>
      <c r="H28" s="5"/>
      <c r="I28" s="5"/>
      <c r="J28" s="5"/>
      <c r="K28" s="5">
        <v>30</v>
      </c>
      <c r="L28" s="5"/>
      <c r="M28" s="5">
        <f>SUM(H28:L28)</f>
        <v>30</v>
      </c>
      <c r="N28" s="2" t="s">
        <v>31</v>
      </c>
      <c r="O28" s="5">
        <v>-30</v>
      </c>
      <c r="P28" s="6">
        <f t="shared" si="10"/>
        <v>4701.429999999998</v>
      </c>
      <c r="Q28" s="5"/>
      <c r="R28" s="6">
        <f t="shared" si="11"/>
        <v>794.3600000000001</v>
      </c>
      <c r="S28" s="8">
        <f t="shared" si="12"/>
        <v>5495.789999999997</v>
      </c>
      <c r="T28" s="5">
        <f t="shared" si="13"/>
        <v>8107.079999999999</v>
      </c>
      <c r="U28" s="9">
        <f t="shared" si="14"/>
        <v>13602.869999999995</v>
      </c>
    </row>
    <row r="29" spans="1:21" ht="15">
      <c r="A29" t="s">
        <v>172</v>
      </c>
      <c r="B29" s="2"/>
      <c r="C29" s="2"/>
      <c r="D29" s="2"/>
      <c r="E29" s="5">
        <v>0.69</v>
      </c>
      <c r="F29" s="5"/>
      <c r="G29" s="5">
        <f>SUM(B29:F29)</f>
        <v>0.69</v>
      </c>
      <c r="H29" s="5"/>
      <c r="I29" s="5"/>
      <c r="J29" s="5"/>
      <c r="K29" s="5"/>
      <c r="L29" s="5">
        <v>0.69</v>
      </c>
      <c r="M29" s="5">
        <f>SUM(H29:L29)</f>
        <v>0.69</v>
      </c>
      <c r="N29" t="s">
        <v>32</v>
      </c>
      <c r="O29" s="5"/>
      <c r="P29" s="6">
        <f t="shared" si="10"/>
        <v>4731.429999999998</v>
      </c>
      <c r="Q29" s="5"/>
      <c r="R29" s="6">
        <f t="shared" si="11"/>
        <v>794.3600000000001</v>
      </c>
      <c r="S29" s="8">
        <f t="shared" si="12"/>
        <v>5525.789999999997</v>
      </c>
      <c r="T29" s="5">
        <f t="shared" si="13"/>
        <v>8107.079999999999</v>
      </c>
      <c r="U29" s="9">
        <f t="shared" si="14"/>
        <v>13632.869999999995</v>
      </c>
    </row>
    <row r="30" spans="1:21" ht="15">
      <c r="A30" t="s">
        <v>172</v>
      </c>
      <c r="B30" s="5">
        <v>95</v>
      </c>
      <c r="C30" s="5"/>
      <c r="D30" s="5"/>
      <c r="E30" s="5"/>
      <c r="F30" s="5"/>
      <c r="G30" s="5">
        <f>SUM(B30:F30)</f>
        <v>95</v>
      </c>
      <c r="H30" s="5"/>
      <c r="I30" s="5"/>
      <c r="J30" s="5"/>
      <c r="K30" s="5">
        <v>3.06</v>
      </c>
      <c r="L30" s="5"/>
      <c r="M30" s="5">
        <f>SUM(H30:L30)</f>
        <v>3.06</v>
      </c>
      <c r="N30" t="s">
        <v>169</v>
      </c>
      <c r="O30" s="5">
        <v>91.94</v>
      </c>
      <c r="P30" s="6">
        <f t="shared" si="10"/>
        <v>4731.429999999998</v>
      </c>
      <c r="Q30" s="5"/>
      <c r="R30" s="6">
        <f t="shared" si="11"/>
        <v>794.3600000000001</v>
      </c>
      <c r="S30" s="8">
        <f t="shared" si="12"/>
        <v>5525.789999999997</v>
      </c>
      <c r="T30" s="5">
        <f t="shared" si="13"/>
        <v>8106.389999999999</v>
      </c>
      <c r="U30" s="9">
        <f t="shared" si="14"/>
        <v>13632.179999999997</v>
      </c>
    </row>
    <row r="31" spans="1:21" ht="15">
      <c r="A31" t="s">
        <v>171</v>
      </c>
      <c r="B31" s="5">
        <v>95</v>
      </c>
      <c r="C31" s="5"/>
      <c r="D31" s="5"/>
      <c r="E31" s="5"/>
      <c r="F31" s="5"/>
      <c r="G31" s="5">
        <f>SUM(B31:F31)</f>
        <v>95</v>
      </c>
      <c r="H31" s="5"/>
      <c r="I31" s="5"/>
      <c r="J31" s="5"/>
      <c r="K31" s="5">
        <v>3.06</v>
      </c>
      <c r="L31" s="5"/>
      <c r="M31" s="5">
        <f>SUM(H31:L31)</f>
        <v>3.06</v>
      </c>
      <c r="N31" t="s">
        <v>170</v>
      </c>
      <c r="O31" s="5">
        <v>91.94</v>
      </c>
      <c r="P31" s="6">
        <f t="shared" si="10"/>
        <v>4639.489999999998</v>
      </c>
      <c r="Q31" s="5"/>
      <c r="R31" s="6">
        <f t="shared" si="11"/>
        <v>794.3600000000001</v>
      </c>
      <c r="S31" s="8">
        <f t="shared" si="12"/>
        <v>5433.8499999999985</v>
      </c>
      <c r="T31" s="5">
        <f t="shared" si="13"/>
        <v>8106.389999999999</v>
      </c>
      <c r="U31" s="9">
        <f t="shared" si="14"/>
        <v>13540.239999999998</v>
      </c>
    </row>
    <row r="32" spans="1:21" ht="15">
      <c r="A32" t="s">
        <v>167</v>
      </c>
      <c r="B32" s="5"/>
      <c r="C32" s="5"/>
      <c r="D32" s="5">
        <v>10</v>
      </c>
      <c r="E32" s="5"/>
      <c r="F32" s="5"/>
      <c r="G32" s="5">
        <f t="shared" si="8"/>
        <v>10</v>
      </c>
      <c r="H32" s="5"/>
      <c r="I32" s="5"/>
      <c r="J32" s="5"/>
      <c r="K32" s="5">
        <v>0.59</v>
      </c>
      <c r="L32" s="5"/>
      <c r="M32" s="5">
        <f t="shared" si="9"/>
        <v>0.59</v>
      </c>
      <c r="N32" t="s">
        <v>168</v>
      </c>
      <c r="O32" s="5">
        <v>9.41</v>
      </c>
      <c r="P32" s="6">
        <f t="shared" si="10"/>
        <v>4547.549999999998</v>
      </c>
      <c r="Q32" s="5"/>
      <c r="R32" s="6">
        <f t="shared" si="11"/>
        <v>794.3600000000001</v>
      </c>
      <c r="S32" s="8">
        <f t="shared" si="12"/>
        <v>5341.909999999998</v>
      </c>
      <c r="T32" s="5">
        <f t="shared" si="13"/>
        <v>8106.389999999999</v>
      </c>
      <c r="U32" s="9">
        <f t="shared" si="14"/>
        <v>13448.299999999997</v>
      </c>
    </row>
    <row r="33" spans="1:21" ht="15">
      <c r="A33" t="s">
        <v>167</v>
      </c>
      <c r="B33" s="5"/>
      <c r="C33" s="5"/>
      <c r="D33" s="5">
        <v>40</v>
      </c>
      <c r="E33" s="5"/>
      <c r="F33" s="5"/>
      <c r="G33" s="5">
        <f>SUM(B33:F33)</f>
        <v>40</v>
      </c>
      <c r="H33" s="5"/>
      <c r="I33" s="5"/>
      <c r="J33" s="5"/>
      <c r="K33" s="5">
        <v>1.54</v>
      </c>
      <c r="L33" s="5"/>
      <c r="M33" s="5">
        <f>SUM(H33:L33)</f>
        <v>1.54</v>
      </c>
      <c r="N33" t="s">
        <v>64</v>
      </c>
      <c r="O33" s="5">
        <v>38.46</v>
      </c>
      <c r="P33" s="6">
        <f t="shared" si="10"/>
        <v>4538.1399999999985</v>
      </c>
      <c r="Q33" s="5"/>
      <c r="R33" s="6">
        <f t="shared" si="11"/>
        <v>794.3600000000001</v>
      </c>
      <c r="S33" s="8">
        <f t="shared" si="12"/>
        <v>5332.499999999998</v>
      </c>
      <c r="T33" s="5">
        <f t="shared" si="13"/>
        <v>8106.389999999999</v>
      </c>
      <c r="U33" s="9">
        <f t="shared" si="14"/>
        <v>13438.889999999998</v>
      </c>
    </row>
    <row r="34" spans="1:21" ht="15">
      <c r="A34" t="s">
        <v>165</v>
      </c>
      <c r="B34" s="2"/>
      <c r="C34" s="2"/>
      <c r="D34" s="2"/>
      <c r="E34" s="2"/>
      <c r="F34" s="2"/>
      <c r="G34" s="5">
        <f t="shared" si="8"/>
        <v>0</v>
      </c>
      <c r="H34" s="5">
        <v>1300</v>
      </c>
      <c r="I34" s="5"/>
      <c r="J34" s="5"/>
      <c r="K34" s="5"/>
      <c r="L34" s="5"/>
      <c r="M34" s="5">
        <f t="shared" si="9"/>
        <v>1300</v>
      </c>
      <c r="N34" t="s">
        <v>166</v>
      </c>
      <c r="P34" s="6">
        <f t="shared" si="10"/>
        <v>4499.6799999999985</v>
      </c>
      <c r="Q34" s="7">
        <v>-1300</v>
      </c>
      <c r="R34" s="6">
        <f t="shared" si="11"/>
        <v>794.3600000000001</v>
      </c>
      <c r="S34" s="8">
        <f t="shared" si="12"/>
        <v>5294.039999999999</v>
      </c>
      <c r="T34" s="5">
        <f t="shared" si="13"/>
        <v>8106.389999999999</v>
      </c>
      <c r="U34" s="9">
        <f t="shared" si="14"/>
        <v>13400.429999999998</v>
      </c>
    </row>
    <row r="35" spans="1:21" ht="15">
      <c r="A35" t="s">
        <v>164</v>
      </c>
      <c r="B35" s="5">
        <v>95</v>
      </c>
      <c r="C35" s="5"/>
      <c r="D35" s="5"/>
      <c r="E35" s="5"/>
      <c r="F35" s="5"/>
      <c r="G35" s="5">
        <f t="shared" si="8"/>
        <v>95</v>
      </c>
      <c r="H35" s="5"/>
      <c r="I35" s="5"/>
      <c r="J35" s="5"/>
      <c r="K35" s="5">
        <v>3.06</v>
      </c>
      <c r="L35" s="5"/>
      <c r="M35" s="5">
        <f t="shared" si="9"/>
        <v>3.06</v>
      </c>
      <c r="N35" t="s">
        <v>161</v>
      </c>
      <c r="O35" s="5">
        <v>91.94</v>
      </c>
      <c r="P35" s="6">
        <f t="shared" si="10"/>
        <v>4499.6799999999985</v>
      </c>
      <c r="Q35" s="5"/>
      <c r="R35" s="6">
        <f t="shared" si="11"/>
        <v>2094.36</v>
      </c>
      <c r="S35" s="8">
        <f t="shared" si="12"/>
        <v>6594.039999999999</v>
      </c>
      <c r="T35" s="5">
        <f t="shared" si="13"/>
        <v>8106.389999999999</v>
      </c>
      <c r="U35" s="9">
        <f t="shared" si="14"/>
        <v>14700.429999999998</v>
      </c>
    </row>
    <row r="36" spans="1:21" ht="15">
      <c r="A36" t="s">
        <v>163</v>
      </c>
      <c r="B36" s="5">
        <v>95</v>
      </c>
      <c r="C36" s="5"/>
      <c r="D36" s="5"/>
      <c r="E36" s="5"/>
      <c r="F36" s="5"/>
      <c r="G36" s="5">
        <f t="shared" si="8"/>
        <v>95</v>
      </c>
      <c r="H36" s="5"/>
      <c r="I36" s="5"/>
      <c r="J36" s="5"/>
      <c r="K36" s="5">
        <v>3.06</v>
      </c>
      <c r="L36" s="5"/>
      <c r="M36" s="5">
        <f t="shared" si="9"/>
        <v>3.06</v>
      </c>
      <c r="N36" t="s">
        <v>162</v>
      </c>
      <c r="O36" s="5">
        <v>91.94</v>
      </c>
      <c r="P36" s="6">
        <f t="shared" si="10"/>
        <v>4407.739999999999</v>
      </c>
      <c r="Q36" s="5"/>
      <c r="R36" s="6">
        <f t="shared" si="11"/>
        <v>2094.36</v>
      </c>
      <c r="S36" s="8">
        <f t="shared" si="12"/>
        <v>6502.0999999999985</v>
      </c>
      <c r="T36" s="5">
        <f t="shared" si="13"/>
        <v>8106.389999999999</v>
      </c>
      <c r="U36" s="9">
        <f t="shared" si="14"/>
        <v>14608.489999999998</v>
      </c>
    </row>
    <row r="37" spans="1:21" ht="15">
      <c r="A37" t="s">
        <v>158</v>
      </c>
      <c r="B37" s="5">
        <v>95</v>
      </c>
      <c r="C37" s="5"/>
      <c r="D37" s="5"/>
      <c r="E37" s="5"/>
      <c r="F37" s="5"/>
      <c r="G37" s="5">
        <f t="shared" si="8"/>
        <v>95</v>
      </c>
      <c r="H37" s="5"/>
      <c r="I37" s="5"/>
      <c r="J37" s="5"/>
      <c r="K37" s="5"/>
      <c r="L37" s="5"/>
      <c r="M37" s="5">
        <f t="shared" si="9"/>
        <v>0</v>
      </c>
      <c r="N37" t="s">
        <v>159</v>
      </c>
      <c r="O37" s="5"/>
      <c r="P37" s="6">
        <f t="shared" si="10"/>
        <v>4315.799999999999</v>
      </c>
      <c r="Q37" s="5">
        <v>95</v>
      </c>
      <c r="R37" s="6">
        <f t="shared" si="11"/>
        <v>2094.36</v>
      </c>
      <c r="S37" s="8">
        <f t="shared" si="12"/>
        <v>6410.16</v>
      </c>
      <c r="T37" s="5">
        <f t="shared" si="13"/>
        <v>8106.389999999999</v>
      </c>
      <c r="U37" s="9">
        <f t="shared" si="14"/>
        <v>14516.55</v>
      </c>
    </row>
    <row r="38" spans="1:21" ht="15">
      <c r="A38" t="s">
        <v>158</v>
      </c>
      <c r="B38" s="5">
        <v>95</v>
      </c>
      <c r="C38" s="5"/>
      <c r="D38" s="5"/>
      <c r="E38" s="5"/>
      <c r="F38" s="5"/>
      <c r="G38" s="5">
        <f t="shared" si="8"/>
        <v>95</v>
      </c>
      <c r="H38" s="5"/>
      <c r="I38" s="5"/>
      <c r="J38" s="5"/>
      <c r="K38" s="5"/>
      <c r="L38" s="5"/>
      <c r="M38" s="5">
        <f t="shared" si="9"/>
        <v>0</v>
      </c>
      <c r="N38" t="s">
        <v>71</v>
      </c>
      <c r="O38" s="5"/>
      <c r="P38" s="6">
        <f t="shared" si="10"/>
        <v>4315.799999999999</v>
      </c>
      <c r="Q38" s="5">
        <v>95</v>
      </c>
      <c r="R38" s="6">
        <f t="shared" si="11"/>
        <v>1999.3600000000001</v>
      </c>
      <c r="S38" s="8">
        <f t="shared" si="12"/>
        <v>6315.16</v>
      </c>
      <c r="T38" s="5">
        <f t="shared" si="13"/>
        <v>8106.389999999999</v>
      </c>
      <c r="U38" s="9">
        <f t="shared" si="14"/>
        <v>14421.55</v>
      </c>
    </row>
    <row r="39" spans="1:21" ht="15">
      <c r="A39" t="s">
        <v>158</v>
      </c>
      <c r="B39" s="5">
        <v>95</v>
      </c>
      <c r="C39" s="5"/>
      <c r="D39" s="5"/>
      <c r="E39" s="5"/>
      <c r="F39" s="5"/>
      <c r="G39" s="5">
        <f t="shared" si="8"/>
        <v>95</v>
      </c>
      <c r="H39" s="5"/>
      <c r="I39" s="5"/>
      <c r="J39" s="5"/>
      <c r="K39" s="5"/>
      <c r="L39" s="5"/>
      <c r="M39" s="5">
        <f t="shared" si="9"/>
        <v>0</v>
      </c>
      <c r="N39" t="s">
        <v>69</v>
      </c>
      <c r="O39" s="5"/>
      <c r="P39" s="6">
        <f t="shared" si="10"/>
        <v>4315.799999999999</v>
      </c>
      <c r="Q39" s="5">
        <v>95</v>
      </c>
      <c r="R39" s="6">
        <f t="shared" si="11"/>
        <v>1904.3600000000001</v>
      </c>
      <c r="S39" s="8">
        <f t="shared" si="12"/>
        <v>6220.16</v>
      </c>
      <c r="T39" s="5">
        <f t="shared" si="13"/>
        <v>8106.389999999999</v>
      </c>
      <c r="U39" s="9">
        <f t="shared" si="14"/>
        <v>14326.55</v>
      </c>
    </row>
    <row r="40" spans="1:21" ht="15">
      <c r="A40" t="s">
        <v>158</v>
      </c>
      <c r="B40" s="5">
        <v>95</v>
      </c>
      <c r="C40" s="5"/>
      <c r="D40" s="5"/>
      <c r="E40" s="5"/>
      <c r="F40" s="5"/>
      <c r="G40" s="5">
        <f t="shared" si="8"/>
        <v>95</v>
      </c>
      <c r="H40" s="5"/>
      <c r="I40" s="5"/>
      <c r="J40" s="5"/>
      <c r="K40" s="5"/>
      <c r="L40" s="5"/>
      <c r="M40" s="5">
        <f t="shared" si="9"/>
        <v>0</v>
      </c>
      <c r="N40" t="s">
        <v>160</v>
      </c>
      <c r="O40" s="5"/>
      <c r="P40" s="6">
        <f t="shared" si="10"/>
        <v>4315.799999999999</v>
      </c>
      <c r="Q40" s="5">
        <v>95</v>
      </c>
      <c r="R40" s="6">
        <f aca="true" t="shared" si="15" ref="R40:R59">R41+Q40</f>
        <v>1809.3600000000001</v>
      </c>
      <c r="S40" s="8">
        <f aca="true" t="shared" si="16" ref="S40:S59">P40+R40</f>
        <v>6125.16</v>
      </c>
      <c r="T40" s="5">
        <f aca="true" t="shared" si="17" ref="T40:T59">T41+L40</f>
        <v>8106.389999999999</v>
      </c>
      <c r="U40" s="9">
        <f aca="true" t="shared" si="18" ref="U40:U59">SUM(S40:T40)</f>
        <v>14231.55</v>
      </c>
    </row>
    <row r="41" spans="1:21" ht="15">
      <c r="A41" t="s">
        <v>158</v>
      </c>
      <c r="B41" s="5">
        <v>95</v>
      </c>
      <c r="C41" s="5"/>
      <c r="D41" s="5"/>
      <c r="E41" s="5"/>
      <c r="F41" s="5"/>
      <c r="G41" s="5">
        <f>SUM(B41:F41)</f>
        <v>95</v>
      </c>
      <c r="H41" s="5"/>
      <c r="I41" s="5"/>
      <c r="J41" s="5"/>
      <c r="K41" s="5">
        <v>3.06</v>
      </c>
      <c r="L41" s="5"/>
      <c r="M41" s="5">
        <f>SUM(H41:L41)</f>
        <v>3.06</v>
      </c>
      <c r="N41" t="s">
        <v>72</v>
      </c>
      <c r="O41" s="5">
        <v>91.94</v>
      </c>
      <c r="P41" s="6">
        <f aca="true" t="shared" si="19" ref="P41:P59">P42+O41</f>
        <v>4315.799999999999</v>
      </c>
      <c r="Q41" s="5"/>
      <c r="R41" s="6">
        <f t="shared" si="15"/>
        <v>1714.3600000000001</v>
      </c>
      <c r="S41" s="8">
        <f t="shared" si="16"/>
        <v>6030.16</v>
      </c>
      <c r="T41" s="5">
        <f t="shared" si="17"/>
        <v>8106.389999999999</v>
      </c>
      <c r="U41" s="9">
        <f t="shared" si="18"/>
        <v>14136.55</v>
      </c>
    </row>
    <row r="42" spans="1:21" ht="15">
      <c r="A42" t="s">
        <v>155</v>
      </c>
      <c r="B42" s="5"/>
      <c r="C42" s="5"/>
      <c r="D42" s="5">
        <v>25</v>
      </c>
      <c r="E42" s="5"/>
      <c r="F42" s="5"/>
      <c r="G42" s="5">
        <f>SUM(B42:F42)</f>
        <v>25</v>
      </c>
      <c r="H42" s="5"/>
      <c r="I42" s="5"/>
      <c r="J42" s="5"/>
      <c r="K42" s="5">
        <v>1.03</v>
      </c>
      <c r="L42" s="5"/>
      <c r="M42" s="5">
        <f>SUM(H42:L42)</f>
        <v>1.03</v>
      </c>
      <c r="N42" t="s">
        <v>157</v>
      </c>
      <c r="O42" s="5">
        <v>23.97</v>
      </c>
      <c r="P42" s="6">
        <f t="shared" si="19"/>
        <v>4223.86</v>
      </c>
      <c r="Q42" s="5"/>
      <c r="R42" s="6">
        <f t="shared" si="15"/>
        <v>1714.3600000000001</v>
      </c>
      <c r="S42" s="8">
        <f t="shared" si="16"/>
        <v>5938.219999999999</v>
      </c>
      <c r="T42" s="5">
        <f t="shared" si="17"/>
        <v>8106.389999999999</v>
      </c>
      <c r="U42" s="9">
        <f t="shared" si="18"/>
        <v>14044.609999999999</v>
      </c>
    </row>
    <row r="43" spans="1:21" ht="15">
      <c r="A43" t="s">
        <v>155</v>
      </c>
      <c r="B43" s="5">
        <v>95</v>
      </c>
      <c r="C43" s="5"/>
      <c r="D43" s="5"/>
      <c r="E43" s="5"/>
      <c r="F43" s="5"/>
      <c r="G43" s="5">
        <f aca="true" t="shared" si="20" ref="G43:G60">SUM(B43:F43)</f>
        <v>95</v>
      </c>
      <c r="H43" s="5"/>
      <c r="I43" s="5"/>
      <c r="J43" s="5"/>
      <c r="K43" s="5">
        <v>3.06</v>
      </c>
      <c r="L43" s="5"/>
      <c r="M43" s="5">
        <f aca="true" t="shared" si="21" ref="M43:M60">SUM(H43:L43)</f>
        <v>3.06</v>
      </c>
      <c r="N43" t="s">
        <v>65</v>
      </c>
      <c r="O43" s="5">
        <v>91.94</v>
      </c>
      <c r="P43" s="6">
        <f t="shared" si="19"/>
        <v>4199.889999999999</v>
      </c>
      <c r="Q43" s="5"/>
      <c r="R43" s="6">
        <f t="shared" si="15"/>
        <v>1714.3600000000001</v>
      </c>
      <c r="S43" s="8">
        <f t="shared" si="16"/>
        <v>5914.25</v>
      </c>
      <c r="T43" s="5">
        <f t="shared" si="17"/>
        <v>8106.389999999999</v>
      </c>
      <c r="U43" s="9">
        <f t="shared" si="18"/>
        <v>14020.64</v>
      </c>
    </row>
    <row r="44" spans="1:21" ht="15">
      <c r="A44" t="s">
        <v>154</v>
      </c>
      <c r="B44" s="5">
        <v>95</v>
      </c>
      <c r="C44" s="5"/>
      <c r="D44" s="5"/>
      <c r="E44" s="5"/>
      <c r="F44" s="5"/>
      <c r="G44" s="5">
        <f t="shared" si="20"/>
        <v>95</v>
      </c>
      <c r="H44" s="5"/>
      <c r="I44" s="5"/>
      <c r="J44" s="5"/>
      <c r="K44" s="5">
        <v>3.06</v>
      </c>
      <c r="L44" s="5"/>
      <c r="M44" s="5">
        <f t="shared" si="21"/>
        <v>3.06</v>
      </c>
      <c r="N44" t="s">
        <v>52</v>
      </c>
      <c r="O44" s="5">
        <v>91.94</v>
      </c>
      <c r="P44" s="6">
        <f t="shared" si="19"/>
        <v>4107.95</v>
      </c>
      <c r="Q44" s="5"/>
      <c r="R44" s="6">
        <f t="shared" si="15"/>
        <v>1714.3600000000001</v>
      </c>
      <c r="S44" s="8">
        <f t="shared" si="16"/>
        <v>5822.3099999999995</v>
      </c>
      <c r="T44" s="5">
        <f t="shared" si="17"/>
        <v>8106.389999999999</v>
      </c>
      <c r="U44" s="9">
        <f t="shared" si="18"/>
        <v>13928.699999999999</v>
      </c>
    </row>
    <row r="45" spans="1:21" ht="15">
      <c r="A45" t="s">
        <v>153</v>
      </c>
      <c r="B45" s="5">
        <v>95</v>
      </c>
      <c r="C45" s="5"/>
      <c r="D45" s="5"/>
      <c r="E45" s="5"/>
      <c r="F45" s="5"/>
      <c r="G45" s="5">
        <f t="shared" si="20"/>
        <v>95</v>
      </c>
      <c r="H45" s="5"/>
      <c r="I45" s="5"/>
      <c r="J45" s="5"/>
      <c r="K45" s="5">
        <v>3.06</v>
      </c>
      <c r="L45" s="5"/>
      <c r="M45" s="5">
        <f t="shared" si="21"/>
        <v>3.06</v>
      </c>
      <c r="N45" t="s">
        <v>156</v>
      </c>
      <c r="O45" s="5">
        <v>91.94</v>
      </c>
      <c r="P45" s="6">
        <f t="shared" si="19"/>
        <v>4016.0099999999998</v>
      </c>
      <c r="Q45" s="5"/>
      <c r="R45" s="6">
        <f t="shared" si="15"/>
        <v>1714.3600000000001</v>
      </c>
      <c r="S45" s="8">
        <f t="shared" si="16"/>
        <v>5730.37</v>
      </c>
      <c r="T45" s="5">
        <f t="shared" si="17"/>
        <v>8106.389999999999</v>
      </c>
      <c r="U45" s="9">
        <f t="shared" si="18"/>
        <v>13836.759999999998</v>
      </c>
    </row>
    <row r="46" spans="1:21" ht="15">
      <c r="A46" t="s">
        <v>151</v>
      </c>
      <c r="B46" s="5"/>
      <c r="C46" s="5"/>
      <c r="D46" s="5">
        <v>25</v>
      </c>
      <c r="E46" s="5"/>
      <c r="F46" s="5"/>
      <c r="G46" s="5">
        <f t="shared" si="20"/>
        <v>25</v>
      </c>
      <c r="H46" s="5"/>
      <c r="I46" s="5"/>
      <c r="J46" s="5"/>
      <c r="K46" s="5">
        <v>1.03</v>
      </c>
      <c r="L46" s="5"/>
      <c r="M46" s="5">
        <f t="shared" si="21"/>
        <v>1.03</v>
      </c>
      <c r="N46" t="s">
        <v>93</v>
      </c>
      <c r="O46" s="5">
        <v>23.97</v>
      </c>
      <c r="P46" s="6">
        <f t="shared" si="19"/>
        <v>3924.0699999999997</v>
      </c>
      <c r="Q46" s="5"/>
      <c r="R46" s="6">
        <f t="shared" si="15"/>
        <v>1714.3600000000001</v>
      </c>
      <c r="S46" s="8">
        <f t="shared" si="16"/>
        <v>5638.43</v>
      </c>
      <c r="T46" s="5">
        <f t="shared" si="17"/>
        <v>8106.389999999999</v>
      </c>
      <c r="U46" s="9">
        <f t="shared" si="18"/>
        <v>13744.82</v>
      </c>
    </row>
    <row r="47" spans="1:21" ht="15">
      <c r="A47" t="s">
        <v>151</v>
      </c>
      <c r="B47" s="5">
        <v>95</v>
      </c>
      <c r="C47" s="5"/>
      <c r="D47" s="5"/>
      <c r="E47" s="5"/>
      <c r="F47" s="5"/>
      <c r="G47" s="5">
        <f>SUM(B47:F47)</f>
        <v>95</v>
      </c>
      <c r="H47" s="5"/>
      <c r="I47" s="5"/>
      <c r="J47" s="5"/>
      <c r="K47" s="5">
        <v>3.06</v>
      </c>
      <c r="L47" s="5"/>
      <c r="M47" s="5">
        <f>SUM(H47:L47)</f>
        <v>3.06</v>
      </c>
      <c r="N47" t="s">
        <v>152</v>
      </c>
      <c r="O47" s="5">
        <v>91.94</v>
      </c>
      <c r="P47" s="6">
        <f t="shared" si="19"/>
        <v>3900.1</v>
      </c>
      <c r="Q47" s="5"/>
      <c r="R47" s="6">
        <f t="shared" si="15"/>
        <v>1714.3600000000001</v>
      </c>
      <c r="S47" s="8">
        <f t="shared" si="16"/>
        <v>5614.46</v>
      </c>
      <c r="T47" s="5">
        <f t="shared" si="17"/>
        <v>8106.389999999999</v>
      </c>
      <c r="U47" s="9">
        <f t="shared" si="18"/>
        <v>13720.849999999999</v>
      </c>
    </row>
    <row r="48" spans="1:21" ht="15">
      <c r="A48" t="s">
        <v>150</v>
      </c>
      <c r="B48" s="5"/>
      <c r="C48" s="5"/>
      <c r="D48" s="5"/>
      <c r="E48" s="5"/>
      <c r="F48" s="5"/>
      <c r="G48" s="5">
        <f>SUM(B48:F48)</f>
        <v>0</v>
      </c>
      <c r="H48" s="5"/>
      <c r="I48" s="5"/>
      <c r="J48" s="5"/>
      <c r="K48" s="5">
        <v>30</v>
      </c>
      <c r="L48" s="5"/>
      <c r="M48" s="5">
        <f t="shared" si="21"/>
        <v>30</v>
      </c>
      <c r="N48" s="2" t="s">
        <v>31</v>
      </c>
      <c r="O48" s="5">
        <v>-30</v>
      </c>
      <c r="P48" s="6">
        <f t="shared" si="19"/>
        <v>3808.16</v>
      </c>
      <c r="Q48" s="5"/>
      <c r="R48" s="6">
        <f t="shared" si="15"/>
        <v>1714.3600000000001</v>
      </c>
      <c r="S48" s="8">
        <f t="shared" si="16"/>
        <v>5522.52</v>
      </c>
      <c r="T48" s="5">
        <f t="shared" si="17"/>
        <v>8106.389999999999</v>
      </c>
      <c r="U48" s="9">
        <f t="shared" si="18"/>
        <v>13628.91</v>
      </c>
    </row>
    <row r="49" spans="1:21" ht="15">
      <c r="A49" t="s">
        <v>150</v>
      </c>
      <c r="B49" s="5">
        <v>95</v>
      </c>
      <c r="C49" s="5"/>
      <c r="D49" s="5"/>
      <c r="E49" s="5"/>
      <c r="F49" s="5"/>
      <c r="G49" s="5">
        <f t="shared" si="20"/>
        <v>95</v>
      </c>
      <c r="H49" s="5"/>
      <c r="I49" s="5"/>
      <c r="J49" s="5"/>
      <c r="K49" s="5">
        <v>3.06</v>
      </c>
      <c r="L49" s="5"/>
      <c r="M49" s="5">
        <f t="shared" si="21"/>
        <v>3.06</v>
      </c>
      <c r="N49" t="s">
        <v>63</v>
      </c>
      <c r="O49" s="5">
        <v>91.94</v>
      </c>
      <c r="P49" s="6">
        <f t="shared" si="19"/>
        <v>3838.16</v>
      </c>
      <c r="Q49" s="5"/>
      <c r="R49" s="6">
        <f t="shared" si="15"/>
        <v>1714.3600000000001</v>
      </c>
      <c r="S49" s="8">
        <f t="shared" si="16"/>
        <v>5552.52</v>
      </c>
      <c r="T49" s="5">
        <f t="shared" si="17"/>
        <v>8106.389999999999</v>
      </c>
      <c r="U49" s="9">
        <f t="shared" si="18"/>
        <v>13658.91</v>
      </c>
    </row>
    <row r="50" spans="1:21" ht="15">
      <c r="A50" t="s">
        <v>150</v>
      </c>
      <c r="B50" s="5">
        <v>95</v>
      </c>
      <c r="C50" s="5"/>
      <c r="D50" s="5"/>
      <c r="E50" s="5"/>
      <c r="F50" s="5"/>
      <c r="G50" s="5">
        <f>SUM(B50:F50)</f>
        <v>95</v>
      </c>
      <c r="H50" s="5"/>
      <c r="I50" s="5"/>
      <c r="J50" s="5"/>
      <c r="K50" s="5">
        <v>3.06</v>
      </c>
      <c r="L50" s="5"/>
      <c r="M50" s="5">
        <f>SUM(H50:L50)</f>
        <v>3.06</v>
      </c>
      <c r="N50" t="s">
        <v>57</v>
      </c>
      <c r="O50" s="5">
        <v>91.94</v>
      </c>
      <c r="P50" s="6">
        <f t="shared" si="19"/>
        <v>3746.22</v>
      </c>
      <c r="Q50" s="5"/>
      <c r="R50" s="6">
        <f t="shared" si="15"/>
        <v>1714.3600000000001</v>
      </c>
      <c r="S50" s="8">
        <f t="shared" si="16"/>
        <v>5460.58</v>
      </c>
      <c r="T50" s="5">
        <f t="shared" si="17"/>
        <v>8106.389999999999</v>
      </c>
      <c r="U50" s="9">
        <f t="shared" si="18"/>
        <v>13566.97</v>
      </c>
    </row>
    <row r="51" spans="1:21" ht="15">
      <c r="A51" t="s">
        <v>149</v>
      </c>
      <c r="B51" s="2"/>
      <c r="C51" s="2"/>
      <c r="D51" s="2"/>
      <c r="E51" s="5">
        <v>0.69</v>
      </c>
      <c r="F51" s="5"/>
      <c r="G51" s="5">
        <f t="shared" si="20"/>
        <v>0.69</v>
      </c>
      <c r="H51" s="5"/>
      <c r="I51" s="5"/>
      <c r="J51" s="5"/>
      <c r="K51" s="5"/>
      <c r="L51" s="5">
        <v>0.69</v>
      </c>
      <c r="M51" s="5">
        <f t="shared" si="21"/>
        <v>0.69</v>
      </c>
      <c r="N51" s="2" t="s">
        <v>32</v>
      </c>
      <c r="O51" s="5"/>
      <c r="P51" s="6">
        <f t="shared" si="19"/>
        <v>3654.2799999999997</v>
      </c>
      <c r="Q51" s="5"/>
      <c r="R51" s="6">
        <f t="shared" si="15"/>
        <v>1714.3600000000001</v>
      </c>
      <c r="S51" s="8">
        <f t="shared" si="16"/>
        <v>5368.639999999999</v>
      </c>
      <c r="T51" s="5">
        <f t="shared" si="17"/>
        <v>8106.389999999999</v>
      </c>
      <c r="U51" s="9">
        <f t="shared" si="18"/>
        <v>13475.029999999999</v>
      </c>
    </row>
    <row r="52" spans="1:21" ht="15">
      <c r="A52" t="s">
        <v>147</v>
      </c>
      <c r="B52" s="5"/>
      <c r="C52" s="5"/>
      <c r="D52" s="5">
        <v>25</v>
      </c>
      <c r="E52" s="5"/>
      <c r="F52" s="5"/>
      <c r="G52" s="5">
        <f>SUM(B52:F52)</f>
        <v>25</v>
      </c>
      <c r="H52" s="5"/>
      <c r="I52" s="5"/>
      <c r="J52" s="5"/>
      <c r="K52" s="5">
        <v>1.03</v>
      </c>
      <c r="L52" s="5"/>
      <c r="M52" s="5">
        <f>SUM(H52:L52)</f>
        <v>1.03</v>
      </c>
      <c r="N52" t="s">
        <v>148</v>
      </c>
      <c r="O52" s="5">
        <v>23.97</v>
      </c>
      <c r="P52" s="6">
        <f t="shared" si="19"/>
        <v>3654.2799999999997</v>
      </c>
      <c r="Q52" s="5"/>
      <c r="R52" s="6">
        <f t="shared" si="15"/>
        <v>1714.3600000000001</v>
      </c>
      <c r="S52" s="8">
        <f t="shared" si="16"/>
        <v>5368.639999999999</v>
      </c>
      <c r="T52" s="5">
        <f t="shared" si="17"/>
        <v>8105.7</v>
      </c>
      <c r="U52" s="9">
        <f t="shared" si="18"/>
        <v>13474.34</v>
      </c>
    </row>
    <row r="53" spans="1:21" ht="15">
      <c r="A53" t="s">
        <v>145</v>
      </c>
      <c r="B53" s="5">
        <v>95</v>
      </c>
      <c r="C53" s="5"/>
      <c r="D53" s="5"/>
      <c r="E53" s="5"/>
      <c r="F53" s="5"/>
      <c r="G53" s="5">
        <f t="shared" si="20"/>
        <v>95</v>
      </c>
      <c r="H53" s="5"/>
      <c r="I53" s="5"/>
      <c r="J53" s="5"/>
      <c r="K53" s="5"/>
      <c r="L53" s="5"/>
      <c r="M53" s="5">
        <f t="shared" si="21"/>
        <v>0</v>
      </c>
      <c r="N53" t="s">
        <v>68</v>
      </c>
      <c r="O53" s="5"/>
      <c r="P53" s="6">
        <f t="shared" si="19"/>
        <v>3630.31</v>
      </c>
      <c r="Q53" s="5">
        <v>95</v>
      </c>
      <c r="R53" s="6">
        <f t="shared" si="15"/>
        <v>1714.3600000000001</v>
      </c>
      <c r="S53" s="8">
        <f t="shared" si="16"/>
        <v>5344.67</v>
      </c>
      <c r="T53" s="5">
        <f t="shared" si="17"/>
        <v>8105.7</v>
      </c>
      <c r="U53" s="9">
        <f t="shared" si="18"/>
        <v>13450.369999999999</v>
      </c>
    </row>
    <row r="54" spans="1:21" ht="15">
      <c r="A54" t="s">
        <v>145</v>
      </c>
      <c r="B54" s="5">
        <v>95</v>
      </c>
      <c r="C54" s="5"/>
      <c r="D54" s="5"/>
      <c r="E54" s="5"/>
      <c r="F54" s="5"/>
      <c r="G54" s="5">
        <f t="shared" si="20"/>
        <v>95</v>
      </c>
      <c r="H54" s="5"/>
      <c r="I54" s="5"/>
      <c r="J54" s="5"/>
      <c r="K54" s="5"/>
      <c r="L54" s="5"/>
      <c r="M54" s="5">
        <f t="shared" si="21"/>
        <v>0</v>
      </c>
      <c r="N54" t="s">
        <v>146</v>
      </c>
      <c r="O54" s="5"/>
      <c r="P54" s="6">
        <f t="shared" si="19"/>
        <v>3630.31</v>
      </c>
      <c r="Q54" s="5">
        <v>95</v>
      </c>
      <c r="R54" s="6">
        <f t="shared" si="15"/>
        <v>1619.3600000000001</v>
      </c>
      <c r="S54" s="8">
        <f t="shared" si="16"/>
        <v>5249.67</v>
      </c>
      <c r="T54" s="5">
        <f t="shared" si="17"/>
        <v>8105.7</v>
      </c>
      <c r="U54" s="9">
        <f t="shared" si="18"/>
        <v>13355.369999999999</v>
      </c>
    </row>
    <row r="55" spans="1:21" ht="15">
      <c r="A55" t="s">
        <v>145</v>
      </c>
      <c r="B55" s="5">
        <v>95</v>
      </c>
      <c r="C55" s="5"/>
      <c r="D55" s="5"/>
      <c r="E55" s="5"/>
      <c r="F55" s="5"/>
      <c r="G55" s="5">
        <f t="shared" si="20"/>
        <v>95</v>
      </c>
      <c r="H55" s="5"/>
      <c r="I55" s="5"/>
      <c r="J55" s="5"/>
      <c r="K55" s="5"/>
      <c r="L55" s="5"/>
      <c r="M55" s="5">
        <f t="shared" si="21"/>
        <v>0</v>
      </c>
      <c r="N55" t="s">
        <v>67</v>
      </c>
      <c r="O55" s="5"/>
      <c r="P55" s="6">
        <f>P56+O55</f>
        <v>3630.31</v>
      </c>
      <c r="Q55" s="5">
        <v>95</v>
      </c>
      <c r="R55" s="6">
        <f>R56+Q55</f>
        <v>1524.3600000000001</v>
      </c>
      <c r="S55" s="8">
        <f>P55+R55</f>
        <v>5154.67</v>
      </c>
      <c r="T55" s="5">
        <f>T56+L55</f>
        <v>8105.7</v>
      </c>
      <c r="U55" s="9">
        <f>SUM(S55:T55)</f>
        <v>13260.369999999999</v>
      </c>
    </row>
    <row r="56" spans="1:21" ht="15">
      <c r="A56" t="s">
        <v>144</v>
      </c>
      <c r="B56" s="5"/>
      <c r="C56" s="5"/>
      <c r="D56" s="5">
        <v>60</v>
      </c>
      <c r="E56" s="2"/>
      <c r="F56" s="2"/>
      <c r="G56" s="5">
        <f>SUM(B56:F56)</f>
        <v>60</v>
      </c>
      <c r="H56" s="2"/>
      <c r="I56" s="2"/>
      <c r="J56" s="2"/>
      <c r="K56" s="5">
        <v>2.64</v>
      </c>
      <c r="L56" s="2"/>
      <c r="M56" s="5">
        <f t="shared" si="21"/>
        <v>2.64</v>
      </c>
      <c r="N56" t="s">
        <v>56</v>
      </c>
      <c r="O56" s="5">
        <v>57.36</v>
      </c>
      <c r="P56" s="6">
        <f>P57+O56</f>
        <v>3630.31</v>
      </c>
      <c r="Q56" s="5"/>
      <c r="R56" s="6">
        <f>R57+Q56</f>
        <v>1429.3600000000001</v>
      </c>
      <c r="S56" s="8">
        <f>P56+R56</f>
        <v>5059.67</v>
      </c>
      <c r="T56" s="5">
        <f>T57+L56</f>
        <v>8105.7</v>
      </c>
      <c r="U56" s="9">
        <f>SUM(S56:T56)</f>
        <v>13165.369999999999</v>
      </c>
    </row>
    <row r="57" spans="1:21" ht="15">
      <c r="A57" t="s">
        <v>144</v>
      </c>
      <c r="B57" s="5">
        <v>95</v>
      </c>
      <c r="C57" s="5"/>
      <c r="D57" s="5"/>
      <c r="E57" s="5"/>
      <c r="F57" s="5"/>
      <c r="G57" s="5">
        <f>SUM(B57:F57)</f>
        <v>95</v>
      </c>
      <c r="H57" s="5"/>
      <c r="I57" s="5"/>
      <c r="J57" s="5"/>
      <c r="K57" s="5">
        <v>3.25</v>
      </c>
      <c r="L57" s="5"/>
      <c r="M57" s="5">
        <f>SUM(H57:L57)</f>
        <v>3.25</v>
      </c>
      <c r="N57" t="s">
        <v>66</v>
      </c>
      <c r="O57" s="5">
        <v>91.75</v>
      </c>
      <c r="P57" s="6">
        <f t="shared" si="19"/>
        <v>3572.95</v>
      </c>
      <c r="Q57" s="5"/>
      <c r="R57" s="6">
        <f t="shared" si="15"/>
        <v>1429.3600000000001</v>
      </c>
      <c r="S57" s="8">
        <f t="shared" si="16"/>
        <v>5002.3099999999995</v>
      </c>
      <c r="T57" s="5">
        <f t="shared" si="17"/>
        <v>8105.7</v>
      </c>
      <c r="U57" s="9">
        <f t="shared" si="18"/>
        <v>13108.009999999998</v>
      </c>
    </row>
    <row r="58" spans="1:21" ht="15">
      <c r="A58" t="s">
        <v>143</v>
      </c>
      <c r="B58" s="5"/>
      <c r="C58" s="5"/>
      <c r="D58" s="5">
        <v>40</v>
      </c>
      <c r="E58" s="5"/>
      <c r="F58" s="5"/>
      <c r="G58" s="5">
        <f>SUM(B58:F58)</f>
        <v>40</v>
      </c>
      <c r="H58" s="5"/>
      <c r="I58" s="5"/>
      <c r="J58" s="5"/>
      <c r="K58" s="5">
        <v>1.46</v>
      </c>
      <c r="L58" s="5"/>
      <c r="M58" s="5">
        <f>SUM(H58:L58)</f>
        <v>1.46</v>
      </c>
      <c r="N58" t="s">
        <v>60</v>
      </c>
      <c r="O58" s="5">
        <v>38.54</v>
      </c>
      <c r="P58" s="6">
        <f t="shared" si="19"/>
        <v>3481.2</v>
      </c>
      <c r="Q58" s="5"/>
      <c r="R58" s="6">
        <f t="shared" si="15"/>
        <v>1429.3600000000001</v>
      </c>
      <c r="S58" s="8">
        <f t="shared" si="16"/>
        <v>4910.5599999999995</v>
      </c>
      <c r="T58" s="5">
        <f t="shared" si="17"/>
        <v>8105.7</v>
      </c>
      <c r="U58" s="9">
        <f t="shared" si="18"/>
        <v>13016.259999999998</v>
      </c>
    </row>
    <row r="59" spans="1:21" ht="15">
      <c r="A59" t="s">
        <v>141</v>
      </c>
      <c r="B59" s="5">
        <v>95</v>
      </c>
      <c r="C59" s="5"/>
      <c r="D59" s="5"/>
      <c r="E59" s="5"/>
      <c r="F59" s="5"/>
      <c r="G59" s="5">
        <f t="shared" si="20"/>
        <v>95</v>
      </c>
      <c r="H59" s="5"/>
      <c r="I59" s="5"/>
      <c r="J59" s="5"/>
      <c r="K59" s="5">
        <v>3.06</v>
      </c>
      <c r="L59" s="5"/>
      <c r="M59" s="5">
        <f t="shared" si="21"/>
        <v>3.06</v>
      </c>
      <c r="N59" t="s">
        <v>54</v>
      </c>
      <c r="O59" s="5">
        <v>91.94</v>
      </c>
      <c r="P59" s="6">
        <f t="shared" si="19"/>
        <v>3442.66</v>
      </c>
      <c r="Q59" s="5"/>
      <c r="R59" s="6">
        <f t="shared" si="15"/>
        <v>1429.3600000000001</v>
      </c>
      <c r="S59" s="8">
        <f t="shared" si="16"/>
        <v>4872.02</v>
      </c>
      <c r="T59" s="5">
        <f t="shared" si="17"/>
        <v>8105.7</v>
      </c>
      <c r="U59" s="9">
        <f t="shared" si="18"/>
        <v>12977.720000000001</v>
      </c>
    </row>
    <row r="60" spans="1:21" ht="15">
      <c r="A60" t="s">
        <v>141</v>
      </c>
      <c r="B60" s="5"/>
      <c r="C60" s="5"/>
      <c r="D60" s="5">
        <v>25</v>
      </c>
      <c r="E60" s="5"/>
      <c r="F60" s="5"/>
      <c r="G60" s="5">
        <f t="shared" si="20"/>
        <v>25</v>
      </c>
      <c r="H60" s="5"/>
      <c r="I60" s="5"/>
      <c r="J60" s="5"/>
      <c r="K60" s="5">
        <v>1.03</v>
      </c>
      <c r="L60" s="5"/>
      <c r="M60" s="5">
        <f t="shared" si="21"/>
        <v>1.03</v>
      </c>
      <c r="N60" t="s">
        <v>142</v>
      </c>
      <c r="O60" s="5">
        <v>23.97</v>
      </c>
      <c r="P60" s="6">
        <f aca="true" t="shared" si="22" ref="P60:P74">P61+O60</f>
        <v>3350.72</v>
      </c>
      <c r="Q60" s="5"/>
      <c r="R60" s="6">
        <f aca="true" t="shared" si="23" ref="R60:R74">R61+Q60</f>
        <v>1429.3600000000001</v>
      </c>
      <c r="S60" s="8">
        <f aca="true" t="shared" si="24" ref="S60:S74">P60+R60</f>
        <v>4780.08</v>
      </c>
      <c r="T60" s="5">
        <f aca="true" t="shared" si="25" ref="T60:T74">T61+L60</f>
        <v>8105.7</v>
      </c>
      <c r="U60" s="9">
        <f aca="true" t="shared" si="26" ref="U60:U74">SUM(S60:T60)</f>
        <v>12885.779999999999</v>
      </c>
    </row>
    <row r="61" spans="1:21" ht="15">
      <c r="A61" t="s">
        <v>139</v>
      </c>
      <c r="B61" s="5">
        <v>95</v>
      </c>
      <c r="C61" s="5"/>
      <c r="D61" s="5"/>
      <c r="E61" s="5"/>
      <c r="F61" s="5"/>
      <c r="G61" s="5">
        <f aca="true" t="shared" si="27" ref="G61:G75">SUM(B61:F61)</f>
        <v>95</v>
      </c>
      <c r="H61" s="5"/>
      <c r="I61" s="5"/>
      <c r="J61" s="5"/>
      <c r="K61" s="5">
        <v>3.06</v>
      </c>
      <c r="L61" s="5"/>
      <c r="M61" s="5">
        <f aca="true" t="shared" si="28" ref="M61:M75">SUM(H61:L61)</f>
        <v>3.06</v>
      </c>
      <c r="N61" t="s">
        <v>140</v>
      </c>
      <c r="O61" s="5">
        <v>91.94</v>
      </c>
      <c r="P61" s="6">
        <f t="shared" si="22"/>
        <v>3326.75</v>
      </c>
      <c r="Q61" s="5"/>
      <c r="R61" s="6">
        <f t="shared" si="23"/>
        <v>1429.3600000000001</v>
      </c>
      <c r="S61" s="8">
        <f t="shared" si="24"/>
        <v>4756.110000000001</v>
      </c>
      <c r="T61" s="5">
        <f t="shared" si="25"/>
        <v>8105.7</v>
      </c>
      <c r="U61" s="9">
        <f t="shared" si="26"/>
        <v>12861.810000000001</v>
      </c>
    </row>
    <row r="62" spans="1:21" ht="15">
      <c r="A62" t="s">
        <v>137</v>
      </c>
      <c r="B62" s="5">
        <v>95</v>
      </c>
      <c r="C62" s="5"/>
      <c r="D62" s="5"/>
      <c r="E62" s="5"/>
      <c r="F62" s="5"/>
      <c r="G62" s="5">
        <f>SUM(B62:F62)</f>
        <v>95</v>
      </c>
      <c r="H62" s="5"/>
      <c r="I62" s="5"/>
      <c r="J62" s="5"/>
      <c r="K62" s="5">
        <v>3.06</v>
      </c>
      <c r="L62" s="5"/>
      <c r="M62" s="5">
        <f>SUM(H62:L62)</f>
        <v>3.06</v>
      </c>
      <c r="N62" t="s">
        <v>138</v>
      </c>
      <c r="O62" s="5">
        <v>91.94</v>
      </c>
      <c r="P62" s="6">
        <f t="shared" si="22"/>
        <v>3234.81</v>
      </c>
      <c r="Q62" s="5"/>
      <c r="R62" s="6">
        <f t="shared" si="23"/>
        <v>1429.3600000000001</v>
      </c>
      <c r="S62" s="8">
        <f t="shared" si="24"/>
        <v>4664.17</v>
      </c>
      <c r="T62" s="5">
        <f t="shared" si="25"/>
        <v>8105.7</v>
      </c>
      <c r="U62" s="9">
        <f t="shared" si="26"/>
        <v>12769.869999999999</v>
      </c>
    </row>
    <row r="63" spans="1:21" ht="15">
      <c r="A63" t="s">
        <v>136</v>
      </c>
      <c r="B63" s="5">
        <v>95</v>
      </c>
      <c r="C63" s="5"/>
      <c r="D63" s="5"/>
      <c r="E63" s="5"/>
      <c r="F63" s="5"/>
      <c r="G63" s="5">
        <f t="shared" si="27"/>
        <v>95</v>
      </c>
      <c r="H63" s="5"/>
      <c r="I63" s="5"/>
      <c r="J63" s="5"/>
      <c r="K63" s="5">
        <v>3.06</v>
      </c>
      <c r="L63" s="5"/>
      <c r="M63" s="5">
        <f t="shared" si="28"/>
        <v>3.06</v>
      </c>
      <c r="N63" t="s">
        <v>50</v>
      </c>
      <c r="O63" s="5">
        <v>91.94</v>
      </c>
      <c r="P63" s="6">
        <f t="shared" si="22"/>
        <v>3142.87</v>
      </c>
      <c r="Q63" s="5"/>
      <c r="R63" s="6">
        <f t="shared" si="23"/>
        <v>1429.3600000000001</v>
      </c>
      <c r="S63" s="8">
        <f t="shared" si="24"/>
        <v>4572.23</v>
      </c>
      <c r="T63" s="5">
        <f t="shared" si="25"/>
        <v>8105.7</v>
      </c>
      <c r="U63" s="9">
        <f t="shared" si="26"/>
        <v>12677.93</v>
      </c>
    </row>
    <row r="64" spans="1:21" ht="15">
      <c r="A64" t="s">
        <v>134</v>
      </c>
      <c r="B64" s="5"/>
      <c r="C64" s="5"/>
      <c r="D64" s="5"/>
      <c r="E64" s="5"/>
      <c r="F64" s="5"/>
      <c r="G64" s="5">
        <f>SUM(B64:F64)</f>
        <v>0</v>
      </c>
      <c r="H64" s="5"/>
      <c r="I64" s="5"/>
      <c r="J64" s="5"/>
      <c r="K64" s="5">
        <v>30</v>
      </c>
      <c r="L64" s="5"/>
      <c r="M64" s="5">
        <f>SUM(H64:L64)</f>
        <v>30</v>
      </c>
      <c r="N64" s="2" t="s">
        <v>31</v>
      </c>
      <c r="O64" s="5">
        <v>-30</v>
      </c>
      <c r="P64" s="6">
        <f t="shared" si="22"/>
        <v>3050.93</v>
      </c>
      <c r="Q64" s="5"/>
      <c r="R64" s="6">
        <f t="shared" si="23"/>
        <v>1429.3600000000001</v>
      </c>
      <c r="S64" s="8">
        <f t="shared" si="24"/>
        <v>4480.29</v>
      </c>
      <c r="T64" s="5">
        <f t="shared" si="25"/>
        <v>8105.7</v>
      </c>
      <c r="U64" s="9">
        <f t="shared" si="26"/>
        <v>12585.99</v>
      </c>
    </row>
    <row r="65" spans="1:21" ht="15">
      <c r="A65" t="s">
        <v>134</v>
      </c>
      <c r="B65" s="2"/>
      <c r="C65" s="2"/>
      <c r="D65" s="2"/>
      <c r="E65" s="2"/>
      <c r="F65" s="2"/>
      <c r="G65" s="5">
        <f t="shared" si="27"/>
        <v>0</v>
      </c>
      <c r="H65" s="5">
        <v>1300</v>
      </c>
      <c r="I65" s="5"/>
      <c r="J65" s="5"/>
      <c r="K65" s="5"/>
      <c r="L65" s="5"/>
      <c r="M65" s="5">
        <f t="shared" si="28"/>
        <v>1300</v>
      </c>
      <c r="N65" t="s">
        <v>135</v>
      </c>
      <c r="P65" s="6">
        <f t="shared" si="22"/>
        <v>3080.93</v>
      </c>
      <c r="Q65" s="7">
        <v>-1300</v>
      </c>
      <c r="R65" s="6">
        <f t="shared" si="23"/>
        <v>1429.3600000000001</v>
      </c>
      <c r="S65" s="8">
        <f t="shared" si="24"/>
        <v>4510.29</v>
      </c>
      <c r="T65" s="5">
        <f t="shared" si="25"/>
        <v>8105.7</v>
      </c>
      <c r="U65" s="9">
        <f t="shared" si="26"/>
        <v>12615.99</v>
      </c>
    </row>
    <row r="66" spans="1:21" ht="15">
      <c r="A66" t="s">
        <v>131</v>
      </c>
      <c r="B66" s="2"/>
      <c r="C66" s="2"/>
      <c r="D66" s="2"/>
      <c r="E66" s="5">
        <v>0.67</v>
      </c>
      <c r="F66" s="5"/>
      <c r="G66" s="5">
        <f>SUM(B66:F66)</f>
        <v>0.67</v>
      </c>
      <c r="H66" s="5"/>
      <c r="I66" s="5"/>
      <c r="J66" s="5"/>
      <c r="K66" s="5"/>
      <c r="L66" s="5">
        <v>0.67</v>
      </c>
      <c r="M66" s="5">
        <f>SUM(H66:L66)</f>
        <v>0.67</v>
      </c>
      <c r="N66" s="2" t="s">
        <v>133</v>
      </c>
      <c r="O66" s="5"/>
      <c r="P66" s="6">
        <f t="shared" si="22"/>
        <v>3080.93</v>
      </c>
      <c r="Q66" s="5"/>
      <c r="R66" s="6">
        <f t="shared" si="23"/>
        <v>2729.36</v>
      </c>
      <c r="S66" s="8">
        <f t="shared" si="24"/>
        <v>5810.29</v>
      </c>
      <c r="T66" s="5">
        <f t="shared" si="25"/>
        <v>8105.7</v>
      </c>
      <c r="U66" s="9">
        <f t="shared" si="26"/>
        <v>13915.99</v>
      </c>
    </row>
    <row r="67" spans="1:21" ht="15">
      <c r="A67" t="s">
        <v>131</v>
      </c>
      <c r="B67" s="5"/>
      <c r="C67" s="5">
        <v>65.1</v>
      </c>
      <c r="D67" s="5"/>
      <c r="E67" s="5"/>
      <c r="F67" s="5"/>
      <c r="G67" s="5">
        <f t="shared" si="27"/>
        <v>65.1</v>
      </c>
      <c r="H67" s="5"/>
      <c r="I67" s="5">
        <v>65.1</v>
      </c>
      <c r="J67" s="5"/>
      <c r="K67" s="5"/>
      <c r="L67" s="5"/>
      <c r="M67" s="5">
        <f t="shared" si="28"/>
        <v>65.1</v>
      </c>
      <c r="N67" t="s">
        <v>132</v>
      </c>
      <c r="O67" s="5"/>
      <c r="P67" s="6">
        <f t="shared" si="22"/>
        <v>3080.93</v>
      </c>
      <c r="Q67" s="5"/>
      <c r="R67" s="6">
        <f t="shared" si="23"/>
        <v>2729.36</v>
      </c>
      <c r="S67" s="8">
        <f t="shared" si="24"/>
        <v>5810.29</v>
      </c>
      <c r="T67" s="5">
        <f t="shared" si="25"/>
        <v>8105.03</v>
      </c>
      <c r="U67" s="9">
        <f t="shared" si="26"/>
        <v>13915.32</v>
      </c>
    </row>
    <row r="68" spans="1:21" ht="15">
      <c r="A68" t="s">
        <v>130</v>
      </c>
      <c r="B68" s="5"/>
      <c r="C68" s="5"/>
      <c r="D68" s="5">
        <v>40</v>
      </c>
      <c r="E68" s="5"/>
      <c r="F68" s="5"/>
      <c r="G68" s="5">
        <f t="shared" si="27"/>
        <v>40</v>
      </c>
      <c r="H68" s="5"/>
      <c r="I68" s="5"/>
      <c r="J68" s="5"/>
      <c r="K68" s="5"/>
      <c r="L68" s="5"/>
      <c r="M68" s="5">
        <f t="shared" si="28"/>
        <v>0</v>
      </c>
      <c r="N68" t="s">
        <v>116</v>
      </c>
      <c r="O68" s="5"/>
      <c r="P68" s="6">
        <f t="shared" si="22"/>
        <v>3080.93</v>
      </c>
      <c r="Q68" s="5">
        <v>40</v>
      </c>
      <c r="R68" s="6">
        <f t="shared" si="23"/>
        <v>2729.36</v>
      </c>
      <c r="S68" s="8">
        <f t="shared" si="24"/>
        <v>5810.29</v>
      </c>
      <c r="T68" s="5">
        <f t="shared" si="25"/>
        <v>8105.03</v>
      </c>
      <c r="U68" s="9">
        <f t="shared" si="26"/>
        <v>13915.32</v>
      </c>
    </row>
    <row r="69" spans="1:21" ht="15">
      <c r="A69" t="s">
        <v>127</v>
      </c>
      <c r="B69" s="5"/>
      <c r="C69" s="5"/>
      <c r="D69" s="5">
        <v>25</v>
      </c>
      <c r="E69" s="5"/>
      <c r="F69" s="5"/>
      <c r="G69" s="5">
        <f>SUM(B69:F69)</f>
        <v>25</v>
      </c>
      <c r="H69" s="5"/>
      <c r="I69" s="5"/>
      <c r="J69" s="5"/>
      <c r="K69" s="5">
        <v>1.03</v>
      </c>
      <c r="L69" s="5"/>
      <c r="M69" s="5">
        <f>SUM(H69:L69)</f>
        <v>1.03</v>
      </c>
      <c r="N69" t="s">
        <v>128</v>
      </c>
      <c r="O69" s="5">
        <v>23.97</v>
      </c>
      <c r="P69" s="6">
        <f t="shared" si="22"/>
        <v>3080.93</v>
      </c>
      <c r="Q69" s="5"/>
      <c r="R69" s="6">
        <f t="shared" si="23"/>
        <v>2689.36</v>
      </c>
      <c r="S69" s="8">
        <f t="shared" si="24"/>
        <v>5770.29</v>
      </c>
      <c r="T69" s="5">
        <f t="shared" si="25"/>
        <v>8105.03</v>
      </c>
      <c r="U69" s="9">
        <f t="shared" si="26"/>
        <v>13875.32</v>
      </c>
    </row>
    <row r="70" spans="1:21" ht="15">
      <c r="A70" t="s">
        <v>126</v>
      </c>
      <c r="B70" s="5"/>
      <c r="C70" s="5"/>
      <c r="D70" s="5">
        <v>15</v>
      </c>
      <c r="E70" s="5"/>
      <c r="F70" s="5"/>
      <c r="G70" s="5">
        <f t="shared" si="27"/>
        <v>15</v>
      </c>
      <c r="H70" s="5"/>
      <c r="I70" s="5"/>
      <c r="J70" s="5"/>
      <c r="K70" s="5">
        <v>0.74</v>
      </c>
      <c r="L70" s="5"/>
      <c r="M70" s="5">
        <f t="shared" si="28"/>
        <v>0.74</v>
      </c>
      <c r="N70" t="s">
        <v>129</v>
      </c>
      <c r="O70" s="5">
        <v>14.26</v>
      </c>
      <c r="P70" s="6">
        <f t="shared" si="22"/>
        <v>3056.96</v>
      </c>
      <c r="Q70" s="5"/>
      <c r="R70" s="6">
        <f t="shared" si="23"/>
        <v>2689.36</v>
      </c>
      <c r="S70" s="8">
        <f t="shared" si="24"/>
        <v>5746.32</v>
      </c>
      <c r="T70" s="5">
        <f t="shared" si="25"/>
        <v>8105.03</v>
      </c>
      <c r="U70" s="9">
        <f t="shared" si="26"/>
        <v>13851.349999999999</v>
      </c>
    </row>
    <row r="71" spans="1:21" ht="15">
      <c r="A71" t="s">
        <v>125</v>
      </c>
      <c r="B71" s="5"/>
      <c r="C71" s="5"/>
      <c r="D71" s="5"/>
      <c r="E71" s="5"/>
      <c r="F71" s="5"/>
      <c r="G71" s="5">
        <f>SUM(B71:F71)</f>
        <v>0</v>
      </c>
      <c r="H71" s="5"/>
      <c r="I71" s="5"/>
      <c r="J71" s="5"/>
      <c r="K71" s="5">
        <v>30</v>
      </c>
      <c r="L71" s="5"/>
      <c r="M71" s="5">
        <f t="shared" si="28"/>
        <v>30</v>
      </c>
      <c r="N71" s="2" t="s">
        <v>31</v>
      </c>
      <c r="O71" s="5">
        <v>-30</v>
      </c>
      <c r="P71" s="6">
        <f t="shared" si="22"/>
        <v>3042.7</v>
      </c>
      <c r="Q71" s="5"/>
      <c r="R71" s="6">
        <f t="shared" si="23"/>
        <v>2689.36</v>
      </c>
      <c r="S71" s="8">
        <f t="shared" si="24"/>
        <v>5732.0599999999995</v>
      </c>
      <c r="T71" s="5">
        <f t="shared" si="25"/>
        <v>8105.03</v>
      </c>
      <c r="U71" s="9">
        <f t="shared" si="26"/>
        <v>13837.09</v>
      </c>
    </row>
    <row r="72" spans="1:21" ht="15">
      <c r="A72" t="s">
        <v>122</v>
      </c>
      <c r="B72" s="2"/>
      <c r="C72" s="2"/>
      <c r="D72" s="2"/>
      <c r="E72" s="5">
        <v>0.69</v>
      </c>
      <c r="F72" s="5"/>
      <c r="G72" s="5">
        <f>SUM(B72:F72)</f>
        <v>0.69</v>
      </c>
      <c r="H72" s="5"/>
      <c r="I72" s="5"/>
      <c r="J72" s="5"/>
      <c r="K72" s="5"/>
      <c r="L72" s="5">
        <v>0.69</v>
      </c>
      <c r="M72" s="5">
        <f>SUM(H72:L72)</f>
        <v>0.69</v>
      </c>
      <c r="N72" s="2" t="s">
        <v>124</v>
      </c>
      <c r="O72" s="5"/>
      <c r="P72" s="6">
        <f t="shared" si="22"/>
        <v>3072.7</v>
      </c>
      <c r="Q72" s="5"/>
      <c r="R72" s="6">
        <f t="shared" si="23"/>
        <v>2689.36</v>
      </c>
      <c r="S72" s="8">
        <f t="shared" si="24"/>
        <v>5762.0599999999995</v>
      </c>
      <c r="T72" s="5">
        <f t="shared" si="25"/>
        <v>8105.03</v>
      </c>
      <c r="U72" s="9">
        <f t="shared" si="26"/>
        <v>13867.09</v>
      </c>
    </row>
    <row r="73" spans="1:21" ht="15">
      <c r="A73" t="s">
        <v>96</v>
      </c>
      <c r="B73" s="2"/>
      <c r="C73" s="2"/>
      <c r="D73" s="2"/>
      <c r="E73" s="5">
        <v>0.67</v>
      </c>
      <c r="F73" s="5"/>
      <c r="G73" s="5">
        <f t="shared" si="27"/>
        <v>0.67</v>
      </c>
      <c r="H73" s="5"/>
      <c r="I73" s="5"/>
      <c r="J73" s="5"/>
      <c r="K73" s="5"/>
      <c r="L73" s="5">
        <v>0.67</v>
      </c>
      <c r="M73" s="5">
        <f t="shared" si="28"/>
        <v>0.67</v>
      </c>
      <c r="N73" s="2" t="s">
        <v>123</v>
      </c>
      <c r="O73" s="5"/>
      <c r="P73" s="6">
        <f t="shared" si="22"/>
        <v>3072.7</v>
      </c>
      <c r="Q73" s="5"/>
      <c r="R73" s="6">
        <f t="shared" si="23"/>
        <v>2689.36</v>
      </c>
      <c r="S73" s="8">
        <f t="shared" si="24"/>
        <v>5762.0599999999995</v>
      </c>
      <c r="T73" s="5">
        <f t="shared" si="25"/>
        <v>8104.34</v>
      </c>
      <c r="U73" s="9">
        <f t="shared" si="26"/>
        <v>13866.4</v>
      </c>
    </row>
    <row r="74" spans="1:21" ht="15">
      <c r="A74" t="s">
        <v>120</v>
      </c>
      <c r="B74" s="5"/>
      <c r="C74" s="5"/>
      <c r="D74" s="5">
        <v>25</v>
      </c>
      <c r="E74" s="5"/>
      <c r="F74" s="5"/>
      <c r="G74" s="5">
        <f t="shared" si="27"/>
        <v>25</v>
      </c>
      <c r="H74" s="5"/>
      <c r="I74" s="5"/>
      <c r="J74" s="5"/>
      <c r="K74" s="5">
        <v>1.03</v>
      </c>
      <c r="L74" s="5"/>
      <c r="M74" s="5">
        <f t="shared" si="28"/>
        <v>1.03</v>
      </c>
      <c r="N74" t="s">
        <v>121</v>
      </c>
      <c r="O74" s="5">
        <v>23.97</v>
      </c>
      <c r="P74" s="6">
        <f t="shared" si="22"/>
        <v>3072.7</v>
      </c>
      <c r="Q74" s="5"/>
      <c r="R74" s="6">
        <f t="shared" si="23"/>
        <v>2689.36</v>
      </c>
      <c r="S74" s="8">
        <f t="shared" si="24"/>
        <v>5762.0599999999995</v>
      </c>
      <c r="T74" s="5">
        <f t="shared" si="25"/>
        <v>8103.67</v>
      </c>
      <c r="U74" s="9">
        <f t="shared" si="26"/>
        <v>13865.73</v>
      </c>
    </row>
    <row r="75" spans="1:21" ht="15">
      <c r="A75" t="s">
        <v>118</v>
      </c>
      <c r="B75" s="5">
        <v>95</v>
      </c>
      <c r="C75" s="5"/>
      <c r="D75" s="5"/>
      <c r="E75" s="5"/>
      <c r="F75" s="5"/>
      <c r="G75" s="5">
        <f t="shared" si="27"/>
        <v>95</v>
      </c>
      <c r="H75" s="5"/>
      <c r="I75" s="5"/>
      <c r="J75" s="5"/>
      <c r="K75" s="5">
        <v>4.2</v>
      </c>
      <c r="L75" s="5"/>
      <c r="M75" s="5">
        <f t="shared" si="28"/>
        <v>4.2</v>
      </c>
      <c r="N75" t="s">
        <v>119</v>
      </c>
      <c r="O75" s="5">
        <v>90.8</v>
      </c>
      <c r="P75" s="6">
        <f aca="true" t="shared" si="29" ref="P75:P89">P76+O75</f>
        <v>3048.73</v>
      </c>
      <c r="Q75" s="5"/>
      <c r="R75" s="6">
        <f aca="true" t="shared" si="30" ref="R75:R89">R76+Q75</f>
        <v>2689.36</v>
      </c>
      <c r="S75" s="8">
        <f aca="true" t="shared" si="31" ref="S75:S89">P75+R75</f>
        <v>5738.09</v>
      </c>
      <c r="T75" s="5">
        <f aca="true" t="shared" si="32" ref="T75:T89">T76+L75</f>
        <v>8103.67</v>
      </c>
      <c r="U75" s="9">
        <f aca="true" t="shared" si="33" ref="U75:U89">SUM(S75:T75)</f>
        <v>13841.76</v>
      </c>
    </row>
    <row r="76" spans="1:21" ht="15">
      <c r="A76" t="s">
        <v>118</v>
      </c>
      <c r="B76" s="5">
        <v>95</v>
      </c>
      <c r="C76" s="5"/>
      <c r="D76" s="5"/>
      <c r="E76" s="5"/>
      <c r="F76" s="5"/>
      <c r="G76" s="5">
        <f>SUM(B76:F76)</f>
        <v>95</v>
      </c>
      <c r="H76" s="5"/>
      <c r="I76" s="5"/>
      <c r="J76" s="5"/>
      <c r="K76" s="5"/>
      <c r="L76" s="5"/>
      <c r="M76" s="5">
        <f>SUM(H76:L76)</f>
        <v>0</v>
      </c>
      <c r="N76" t="s">
        <v>49</v>
      </c>
      <c r="O76" s="5"/>
      <c r="P76" s="6">
        <f>P77+O76</f>
        <v>2957.93</v>
      </c>
      <c r="Q76" s="5">
        <v>95</v>
      </c>
      <c r="R76" s="6">
        <f t="shared" si="30"/>
        <v>2689.36</v>
      </c>
      <c r="S76" s="8">
        <f t="shared" si="31"/>
        <v>5647.29</v>
      </c>
      <c r="T76" s="5">
        <f t="shared" si="32"/>
        <v>8103.67</v>
      </c>
      <c r="U76" s="9">
        <f t="shared" si="33"/>
        <v>13750.96</v>
      </c>
    </row>
    <row r="77" spans="1:21" ht="15">
      <c r="A77" t="s">
        <v>115</v>
      </c>
      <c r="B77" s="5"/>
      <c r="C77" s="5"/>
      <c r="D77" s="5">
        <v>60</v>
      </c>
      <c r="E77" s="5"/>
      <c r="F77" s="5"/>
      <c r="G77" s="5">
        <f aca="true" t="shared" si="34" ref="G77:G90">SUM(B77:F77)</f>
        <v>60</v>
      </c>
      <c r="H77" s="5"/>
      <c r="I77" s="5"/>
      <c r="J77" s="5"/>
      <c r="K77" s="5"/>
      <c r="L77" s="5"/>
      <c r="M77" s="5">
        <f aca="true" t="shared" si="35" ref="M77:M90">SUM(H77:L77)</f>
        <v>0</v>
      </c>
      <c r="N77" t="s">
        <v>117</v>
      </c>
      <c r="O77" s="5"/>
      <c r="P77" s="6">
        <f t="shared" si="29"/>
        <v>2957.93</v>
      </c>
      <c r="Q77" s="5">
        <v>60</v>
      </c>
      <c r="R77" s="6">
        <f t="shared" si="30"/>
        <v>2594.36</v>
      </c>
      <c r="S77" s="8">
        <f t="shared" si="31"/>
        <v>5552.29</v>
      </c>
      <c r="T77" s="5">
        <f t="shared" si="32"/>
        <v>8103.67</v>
      </c>
      <c r="U77" s="9">
        <f t="shared" si="33"/>
        <v>13655.96</v>
      </c>
    </row>
    <row r="78" spans="1:21" ht="15">
      <c r="A78" t="s">
        <v>115</v>
      </c>
      <c r="B78" s="5">
        <v>95</v>
      </c>
      <c r="C78" s="5"/>
      <c r="D78" s="5"/>
      <c r="E78" s="5"/>
      <c r="F78" s="5"/>
      <c r="G78" s="5">
        <f t="shared" si="34"/>
        <v>95</v>
      </c>
      <c r="H78" s="5"/>
      <c r="I78" s="5"/>
      <c r="J78" s="5"/>
      <c r="K78" s="5"/>
      <c r="L78" s="5"/>
      <c r="M78" s="5">
        <f t="shared" si="35"/>
        <v>0</v>
      </c>
      <c r="N78" t="s">
        <v>48</v>
      </c>
      <c r="O78" s="5"/>
      <c r="P78" s="6">
        <f t="shared" si="29"/>
        <v>2957.93</v>
      </c>
      <c r="Q78" s="5">
        <v>95</v>
      </c>
      <c r="R78" s="6">
        <f t="shared" si="30"/>
        <v>2534.36</v>
      </c>
      <c r="S78" s="8">
        <f t="shared" si="31"/>
        <v>5492.29</v>
      </c>
      <c r="T78" s="5">
        <f t="shared" si="32"/>
        <v>8103.67</v>
      </c>
      <c r="U78" s="9">
        <f t="shared" si="33"/>
        <v>13595.96</v>
      </c>
    </row>
    <row r="79" spans="1:21" ht="15">
      <c r="A79" t="s">
        <v>114</v>
      </c>
      <c r="B79" s="5"/>
      <c r="C79" s="5"/>
      <c r="D79" s="5">
        <v>40</v>
      </c>
      <c r="E79" s="5"/>
      <c r="F79" s="5"/>
      <c r="G79" s="5">
        <f>SUM(B79:F79)</f>
        <v>40</v>
      </c>
      <c r="H79" s="5"/>
      <c r="I79" s="5"/>
      <c r="J79" s="5"/>
      <c r="K79" s="5">
        <v>1.46</v>
      </c>
      <c r="L79" s="5"/>
      <c r="M79" s="5">
        <f>SUM(H79:L79)</f>
        <v>1.46</v>
      </c>
      <c r="N79" t="s">
        <v>53</v>
      </c>
      <c r="O79" s="5">
        <v>38.54</v>
      </c>
      <c r="P79" s="6">
        <f t="shared" si="29"/>
        <v>2957.93</v>
      </c>
      <c r="Q79" s="5"/>
      <c r="R79" s="6">
        <f t="shared" si="30"/>
        <v>2439.36</v>
      </c>
      <c r="S79" s="8">
        <f t="shared" si="31"/>
        <v>5397.29</v>
      </c>
      <c r="T79" s="5">
        <f t="shared" si="32"/>
        <v>8103.67</v>
      </c>
      <c r="U79" s="9">
        <f t="shared" si="33"/>
        <v>13500.96</v>
      </c>
    </row>
    <row r="80" spans="1:21" ht="15">
      <c r="A80" t="s">
        <v>112</v>
      </c>
      <c r="B80" s="5">
        <v>95</v>
      </c>
      <c r="C80" s="5"/>
      <c r="D80" s="5"/>
      <c r="E80" s="5"/>
      <c r="F80" s="5"/>
      <c r="G80" s="5">
        <f t="shared" si="34"/>
        <v>95</v>
      </c>
      <c r="H80" s="5"/>
      <c r="I80" s="5"/>
      <c r="J80" s="5"/>
      <c r="K80" s="5">
        <v>3.06</v>
      </c>
      <c r="L80" s="5"/>
      <c r="M80" s="5">
        <f t="shared" si="35"/>
        <v>3.06</v>
      </c>
      <c r="N80" t="s">
        <v>113</v>
      </c>
      <c r="O80" s="5">
        <v>91.94</v>
      </c>
      <c r="P80" s="6">
        <f t="shared" si="29"/>
        <v>2919.39</v>
      </c>
      <c r="Q80" s="5"/>
      <c r="R80" s="6">
        <f t="shared" si="30"/>
        <v>2439.36</v>
      </c>
      <c r="S80" s="8">
        <f t="shared" si="31"/>
        <v>5358.75</v>
      </c>
      <c r="T80" s="5">
        <f t="shared" si="32"/>
        <v>8103.67</v>
      </c>
      <c r="U80" s="9">
        <f t="shared" si="33"/>
        <v>13462.42</v>
      </c>
    </row>
    <row r="81" spans="1:21" ht="15">
      <c r="A81" t="s">
        <v>110</v>
      </c>
      <c r="B81" s="2"/>
      <c r="C81" s="2"/>
      <c r="D81" s="2"/>
      <c r="E81" s="2"/>
      <c r="F81" s="2"/>
      <c r="G81" s="5">
        <f t="shared" si="34"/>
        <v>0</v>
      </c>
      <c r="H81" s="5">
        <v>650</v>
      </c>
      <c r="I81" s="5"/>
      <c r="J81" s="5"/>
      <c r="K81" s="5"/>
      <c r="L81" s="5"/>
      <c r="M81" s="5">
        <f t="shared" si="35"/>
        <v>650</v>
      </c>
      <c r="N81" t="s">
        <v>111</v>
      </c>
      <c r="P81" s="6">
        <f t="shared" si="29"/>
        <v>2827.45</v>
      </c>
      <c r="Q81" s="7">
        <v>-650</v>
      </c>
      <c r="R81" s="6">
        <f t="shared" si="30"/>
        <v>2439.36</v>
      </c>
      <c r="S81" s="8">
        <f t="shared" si="31"/>
        <v>5266.8099999999995</v>
      </c>
      <c r="T81" s="5">
        <f t="shared" si="32"/>
        <v>8103.67</v>
      </c>
      <c r="U81" s="9">
        <f t="shared" si="33"/>
        <v>13370.48</v>
      </c>
    </row>
    <row r="82" spans="1:21" ht="15">
      <c r="A82" t="s">
        <v>109</v>
      </c>
      <c r="B82" s="5">
        <v>95</v>
      </c>
      <c r="C82" s="5"/>
      <c r="D82" s="5"/>
      <c r="E82" s="5"/>
      <c r="F82" s="5"/>
      <c r="G82" s="5">
        <f>SUM(B82:F82)</f>
        <v>95</v>
      </c>
      <c r="H82" s="5"/>
      <c r="I82" s="5"/>
      <c r="J82" s="5"/>
      <c r="K82" s="5">
        <v>3.06</v>
      </c>
      <c r="L82" s="5"/>
      <c r="M82" s="5">
        <f>SUM(H82:L82)</f>
        <v>3.06</v>
      </c>
      <c r="N82" t="s">
        <v>55</v>
      </c>
      <c r="O82" s="5">
        <v>91.94</v>
      </c>
      <c r="P82" s="6">
        <f t="shared" si="29"/>
        <v>2827.45</v>
      </c>
      <c r="R82" s="6">
        <f t="shared" si="30"/>
        <v>3089.36</v>
      </c>
      <c r="S82" s="8">
        <f t="shared" si="31"/>
        <v>5916.8099999999995</v>
      </c>
      <c r="T82" s="5">
        <f t="shared" si="32"/>
        <v>8103.67</v>
      </c>
      <c r="U82" s="9">
        <f t="shared" si="33"/>
        <v>14020.48</v>
      </c>
    </row>
    <row r="83" spans="1:21" ht="15">
      <c r="A83" t="s">
        <v>108</v>
      </c>
      <c r="B83" s="5">
        <v>95</v>
      </c>
      <c r="C83" s="5"/>
      <c r="D83" s="5"/>
      <c r="E83" s="5"/>
      <c r="F83" s="5"/>
      <c r="G83" s="5">
        <f>SUM(B83:F83)</f>
        <v>95</v>
      </c>
      <c r="H83" s="5"/>
      <c r="I83" s="5"/>
      <c r="J83" s="5"/>
      <c r="K83" s="5">
        <v>4.01</v>
      </c>
      <c r="L83" s="5"/>
      <c r="M83" s="5">
        <f>SUM(H83:L83)</f>
        <v>4.01</v>
      </c>
      <c r="N83" t="s">
        <v>59</v>
      </c>
      <c r="O83" s="5">
        <v>90.99</v>
      </c>
      <c r="P83" s="6">
        <f t="shared" si="29"/>
        <v>2735.5099999999998</v>
      </c>
      <c r="R83" s="6">
        <f t="shared" si="30"/>
        <v>3089.36</v>
      </c>
      <c r="S83" s="8">
        <f t="shared" si="31"/>
        <v>5824.87</v>
      </c>
      <c r="T83" s="5">
        <f t="shared" si="32"/>
        <v>8103.67</v>
      </c>
      <c r="U83" s="9">
        <f t="shared" si="33"/>
        <v>13928.54</v>
      </c>
    </row>
    <row r="84" spans="1:21" ht="15">
      <c r="A84" t="s">
        <v>106</v>
      </c>
      <c r="B84" s="5">
        <v>95</v>
      </c>
      <c r="C84" s="5"/>
      <c r="D84" s="5"/>
      <c r="E84" s="5"/>
      <c r="F84" s="5"/>
      <c r="G84" s="5">
        <f t="shared" si="34"/>
        <v>95</v>
      </c>
      <c r="H84" s="5"/>
      <c r="I84" s="5"/>
      <c r="J84" s="5"/>
      <c r="K84" s="5">
        <v>3.06</v>
      </c>
      <c r="L84" s="5"/>
      <c r="M84" s="5">
        <f t="shared" si="35"/>
        <v>3.06</v>
      </c>
      <c r="N84" t="s">
        <v>107</v>
      </c>
      <c r="O84" s="5">
        <v>91.94</v>
      </c>
      <c r="P84" s="6">
        <f t="shared" si="29"/>
        <v>2644.52</v>
      </c>
      <c r="R84" s="6">
        <f t="shared" si="30"/>
        <v>3089.36</v>
      </c>
      <c r="S84" s="8">
        <f t="shared" si="31"/>
        <v>5733.88</v>
      </c>
      <c r="T84" s="5">
        <f t="shared" si="32"/>
        <v>8103.67</v>
      </c>
      <c r="U84" s="9">
        <f t="shared" si="33"/>
        <v>13837.55</v>
      </c>
    </row>
    <row r="85" spans="1:21" ht="15">
      <c r="A85" t="s">
        <v>104</v>
      </c>
      <c r="B85" s="5"/>
      <c r="C85" s="5"/>
      <c r="D85" s="5">
        <v>25</v>
      </c>
      <c r="E85" s="5"/>
      <c r="F85" s="5"/>
      <c r="G85" s="5">
        <f t="shared" si="34"/>
        <v>25</v>
      </c>
      <c r="H85" s="5"/>
      <c r="I85" s="5"/>
      <c r="J85" s="5"/>
      <c r="K85" s="5">
        <v>1.03</v>
      </c>
      <c r="L85" s="5"/>
      <c r="M85" s="5">
        <f t="shared" si="35"/>
        <v>1.03</v>
      </c>
      <c r="N85" t="s">
        <v>105</v>
      </c>
      <c r="O85" s="5">
        <v>23.97</v>
      </c>
      <c r="P85" s="6">
        <f t="shared" si="29"/>
        <v>2552.58</v>
      </c>
      <c r="R85" s="6">
        <f t="shared" si="30"/>
        <v>3089.36</v>
      </c>
      <c r="S85" s="8">
        <f t="shared" si="31"/>
        <v>5641.9400000000005</v>
      </c>
      <c r="T85" s="5">
        <f t="shared" si="32"/>
        <v>8103.67</v>
      </c>
      <c r="U85" s="9">
        <f t="shared" si="33"/>
        <v>13745.61</v>
      </c>
    </row>
    <row r="86" spans="1:21" ht="15">
      <c r="A86" t="s">
        <v>104</v>
      </c>
      <c r="B86" s="5"/>
      <c r="C86" s="2"/>
      <c r="D86" s="5">
        <v>60</v>
      </c>
      <c r="E86" s="2"/>
      <c r="F86" s="2"/>
      <c r="G86" s="5">
        <f>SUM(B86:F86)</f>
        <v>60</v>
      </c>
      <c r="H86" s="2"/>
      <c r="I86" s="2"/>
      <c r="J86" s="2"/>
      <c r="K86" s="5">
        <v>2.04</v>
      </c>
      <c r="L86" s="2"/>
      <c r="M86" s="5">
        <f t="shared" si="35"/>
        <v>2.04</v>
      </c>
      <c r="N86" t="s">
        <v>35</v>
      </c>
      <c r="O86" s="5">
        <v>57.96</v>
      </c>
      <c r="P86" s="6">
        <f t="shared" si="29"/>
        <v>2528.61</v>
      </c>
      <c r="Q86" s="7"/>
      <c r="R86" s="6">
        <f t="shared" si="30"/>
        <v>3089.36</v>
      </c>
      <c r="S86" s="8">
        <f t="shared" si="31"/>
        <v>5617.97</v>
      </c>
      <c r="T86" s="5">
        <f t="shared" si="32"/>
        <v>8103.67</v>
      </c>
      <c r="U86" s="9">
        <f t="shared" si="33"/>
        <v>13721.64</v>
      </c>
    </row>
    <row r="87" spans="1:21" ht="15">
      <c r="A87" t="s">
        <v>104</v>
      </c>
      <c r="B87" s="5">
        <v>95</v>
      </c>
      <c r="C87" s="5"/>
      <c r="D87" s="5"/>
      <c r="E87" s="5"/>
      <c r="F87" s="5"/>
      <c r="G87" s="5">
        <f>SUM(B87:F87)</f>
        <v>95</v>
      </c>
      <c r="H87" s="5"/>
      <c r="I87" s="5"/>
      <c r="J87" s="5"/>
      <c r="K87" s="5">
        <v>3.06</v>
      </c>
      <c r="L87" s="5"/>
      <c r="M87" s="5">
        <f>SUM(H87:L87)</f>
        <v>3.06</v>
      </c>
      <c r="N87" t="s">
        <v>62</v>
      </c>
      <c r="O87" s="5">
        <v>91.94</v>
      </c>
      <c r="P87" s="6">
        <f t="shared" si="29"/>
        <v>2470.65</v>
      </c>
      <c r="R87" s="6">
        <f t="shared" si="30"/>
        <v>3089.36</v>
      </c>
      <c r="S87" s="8">
        <f t="shared" si="31"/>
        <v>5560.01</v>
      </c>
      <c r="T87" s="5">
        <f t="shared" si="32"/>
        <v>8103.67</v>
      </c>
      <c r="U87" s="9">
        <f t="shared" si="33"/>
        <v>13663.68</v>
      </c>
    </row>
    <row r="88" spans="1:21" ht="15">
      <c r="A88" s="2" t="s">
        <v>103</v>
      </c>
      <c r="B88" s="5"/>
      <c r="C88" s="5"/>
      <c r="D88" s="5"/>
      <c r="E88" s="5"/>
      <c r="F88" s="5"/>
      <c r="G88" s="5">
        <f>SUM(B88:F88)</f>
        <v>0</v>
      </c>
      <c r="H88" s="5"/>
      <c r="I88" s="5"/>
      <c r="J88" s="5"/>
      <c r="K88" s="5">
        <v>30</v>
      </c>
      <c r="L88" s="5"/>
      <c r="M88" s="5">
        <f t="shared" si="35"/>
        <v>30</v>
      </c>
      <c r="N88" s="2" t="s">
        <v>31</v>
      </c>
      <c r="O88" s="5">
        <v>-30</v>
      </c>
      <c r="P88" s="6">
        <f t="shared" si="29"/>
        <v>2378.71</v>
      </c>
      <c r="R88" s="6">
        <f t="shared" si="30"/>
        <v>3089.36</v>
      </c>
      <c r="S88" s="8">
        <f t="shared" si="31"/>
        <v>5468.07</v>
      </c>
      <c r="T88" s="5">
        <f t="shared" si="32"/>
        <v>8103.67</v>
      </c>
      <c r="U88" s="9">
        <f t="shared" si="33"/>
        <v>13571.74</v>
      </c>
    </row>
    <row r="89" spans="1:21" ht="15">
      <c r="A89" t="s">
        <v>97</v>
      </c>
      <c r="B89" s="5"/>
      <c r="C89" s="5"/>
      <c r="D89" s="5">
        <v>40</v>
      </c>
      <c r="E89" s="5"/>
      <c r="F89" s="5"/>
      <c r="G89" s="5">
        <f t="shared" si="34"/>
        <v>40</v>
      </c>
      <c r="H89" s="5"/>
      <c r="I89" s="5"/>
      <c r="J89" s="5"/>
      <c r="K89" s="5">
        <v>1.46</v>
      </c>
      <c r="L89" s="5"/>
      <c r="M89" s="5">
        <f t="shared" si="35"/>
        <v>1.46</v>
      </c>
      <c r="N89" t="s">
        <v>102</v>
      </c>
      <c r="O89" s="5">
        <v>38.54</v>
      </c>
      <c r="P89" s="6">
        <f t="shared" si="29"/>
        <v>2408.71</v>
      </c>
      <c r="R89" s="6">
        <f t="shared" si="30"/>
        <v>3089.36</v>
      </c>
      <c r="S89" s="8">
        <f t="shared" si="31"/>
        <v>5498.07</v>
      </c>
      <c r="T89" s="5">
        <f t="shared" si="32"/>
        <v>8103.67</v>
      </c>
      <c r="U89" s="9">
        <f t="shared" si="33"/>
        <v>13601.74</v>
      </c>
    </row>
    <row r="90" spans="1:21" ht="15">
      <c r="A90" t="s">
        <v>97</v>
      </c>
      <c r="B90" s="5">
        <v>95</v>
      </c>
      <c r="C90" s="5"/>
      <c r="D90" s="5"/>
      <c r="E90" s="5"/>
      <c r="F90" s="5"/>
      <c r="G90" s="5">
        <f t="shared" si="34"/>
        <v>95</v>
      </c>
      <c r="H90" s="5"/>
      <c r="I90" s="5"/>
      <c r="J90" s="5"/>
      <c r="K90" s="5">
        <v>3.06</v>
      </c>
      <c r="L90" s="5"/>
      <c r="M90" s="5">
        <f t="shared" si="35"/>
        <v>3.06</v>
      </c>
      <c r="N90" t="s">
        <v>51</v>
      </c>
      <c r="O90" s="5">
        <v>91.94</v>
      </c>
      <c r="P90" s="6">
        <f aca="true" t="shared" si="36" ref="P90:P97">P91+O90</f>
        <v>2370.17</v>
      </c>
      <c r="R90" s="6">
        <f aca="true" t="shared" si="37" ref="R90:R97">R91+Q90</f>
        <v>3089.36</v>
      </c>
      <c r="S90" s="8">
        <f aca="true" t="shared" si="38" ref="S90:S98">P90+R90</f>
        <v>5459.530000000001</v>
      </c>
      <c r="T90" s="5">
        <f aca="true" t="shared" si="39" ref="T90:T97">T91+L90</f>
        <v>8103.67</v>
      </c>
      <c r="U90" s="9">
        <f aca="true" t="shared" si="40" ref="U90:U98">SUM(S90:T90)</f>
        <v>13563.2</v>
      </c>
    </row>
    <row r="91" spans="1:21" ht="15">
      <c r="A91" t="s">
        <v>97</v>
      </c>
      <c r="B91" s="5">
        <v>95</v>
      </c>
      <c r="C91" s="5"/>
      <c r="D91" s="5"/>
      <c r="E91" s="5"/>
      <c r="F91" s="5"/>
      <c r="G91" s="5">
        <f aca="true" t="shared" si="41" ref="G91:G97">SUM(B91:F91)</f>
        <v>95</v>
      </c>
      <c r="H91" s="5"/>
      <c r="I91" s="5"/>
      <c r="J91" s="5"/>
      <c r="K91" s="5">
        <v>3.06</v>
      </c>
      <c r="L91" s="5"/>
      <c r="M91" s="5">
        <f aca="true" t="shared" si="42" ref="M91:M97">SUM(H91:L91)</f>
        <v>3.06</v>
      </c>
      <c r="N91" t="s">
        <v>58</v>
      </c>
      <c r="O91" s="5">
        <v>91.94</v>
      </c>
      <c r="P91" s="6">
        <f t="shared" si="36"/>
        <v>2278.23</v>
      </c>
      <c r="R91" s="6">
        <f t="shared" si="37"/>
        <v>3089.36</v>
      </c>
      <c r="S91" s="8">
        <f t="shared" si="38"/>
        <v>5367.59</v>
      </c>
      <c r="T91" s="5">
        <f t="shared" si="39"/>
        <v>8103.67</v>
      </c>
      <c r="U91" s="9">
        <f t="shared" si="40"/>
        <v>13471.26</v>
      </c>
    </row>
    <row r="92" spans="1:21" ht="15">
      <c r="A92" t="s">
        <v>97</v>
      </c>
      <c r="B92" s="1">
        <v>95</v>
      </c>
      <c r="C92" s="1"/>
      <c r="D92" s="1"/>
      <c r="E92" s="1"/>
      <c r="F92" s="1"/>
      <c r="G92" s="5">
        <f t="shared" si="41"/>
        <v>95</v>
      </c>
      <c r="H92" s="5"/>
      <c r="I92" s="5"/>
      <c r="J92" s="5"/>
      <c r="K92" s="5">
        <v>3.06</v>
      </c>
      <c r="L92" s="5"/>
      <c r="M92" s="5">
        <f t="shared" si="42"/>
        <v>3.06</v>
      </c>
      <c r="N92" t="s">
        <v>33</v>
      </c>
      <c r="O92" s="5">
        <v>91.94</v>
      </c>
      <c r="P92" s="6">
        <f t="shared" si="36"/>
        <v>2186.29</v>
      </c>
      <c r="R92" s="6">
        <f t="shared" si="37"/>
        <v>3089.36</v>
      </c>
      <c r="S92" s="8">
        <f t="shared" si="38"/>
        <v>5275.65</v>
      </c>
      <c r="T92" s="5">
        <f t="shared" si="39"/>
        <v>8103.67</v>
      </c>
      <c r="U92" s="9">
        <f t="shared" si="40"/>
        <v>13379.32</v>
      </c>
    </row>
    <row r="93" spans="1:21" ht="15">
      <c r="A93" t="s">
        <v>97</v>
      </c>
      <c r="B93" s="1">
        <v>195</v>
      </c>
      <c r="C93" s="1"/>
      <c r="D93" s="1"/>
      <c r="E93" s="1"/>
      <c r="F93" s="1"/>
      <c r="G93" s="5">
        <f t="shared" si="41"/>
        <v>195</v>
      </c>
      <c r="H93" s="5"/>
      <c r="I93" s="5"/>
      <c r="J93" s="5"/>
      <c r="K93" s="5">
        <v>5.96</v>
      </c>
      <c r="L93" s="5"/>
      <c r="M93" s="5">
        <f t="shared" si="42"/>
        <v>5.96</v>
      </c>
      <c r="N93" t="s">
        <v>101</v>
      </c>
      <c r="O93" s="5">
        <v>189.04</v>
      </c>
      <c r="P93" s="6">
        <f t="shared" si="36"/>
        <v>2094.35</v>
      </c>
      <c r="R93" s="6">
        <f t="shared" si="37"/>
        <v>3089.36</v>
      </c>
      <c r="S93" s="8">
        <f t="shared" si="38"/>
        <v>5183.71</v>
      </c>
      <c r="T93" s="5">
        <f t="shared" si="39"/>
        <v>8103.67</v>
      </c>
      <c r="U93" s="9">
        <f t="shared" si="40"/>
        <v>13287.380000000001</v>
      </c>
    </row>
    <row r="94" spans="1:21" ht="15">
      <c r="A94" t="s">
        <v>97</v>
      </c>
      <c r="B94" s="1"/>
      <c r="C94" s="1"/>
      <c r="D94" s="1">
        <v>40</v>
      </c>
      <c r="E94" s="1"/>
      <c r="F94" s="1"/>
      <c r="G94" s="5">
        <f t="shared" si="41"/>
        <v>40</v>
      </c>
      <c r="H94" s="5"/>
      <c r="I94" s="5"/>
      <c r="J94" s="5"/>
      <c r="K94" s="5">
        <v>1.46</v>
      </c>
      <c r="L94" s="5"/>
      <c r="M94" s="5">
        <f t="shared" si="42"/>
        <v>1.46</v>
      </c>
      <c r="N94" t="s">
        <v>36</v>
      </c>
      <c r="O94" s="5">
        <v>38.54</v>
      </c>
      <c r="P94" s="6">
        <f t="shared" si="36"/>
        <v>1905.31</v>
      </c>
      <c r="R94" s="6">
        <f t="shared" si="37"/>
        <v>3089.36</v>
      </c>
      <c r="S94" s="8">
        <f t="shared" si="38"/>
        <v>4994.67</v>
      </c>
      <c r="T94" s="5">
        <f t="shared" si="39"/>
        <v>8103.67</v>
      </c>
      <c r="U94" s="9">
        <f t="shared" si="40"/>
        <v>13098.34</v>
      </c>
    </row>
    <row r="95" spans="1:21" ht="15">
      <c r="A95" t="s">
        <v>97</v>
      </c>
      <c r="B95" s="1">
        <v>95</v>
      </c>
      <c r="C95" s="1"/>
      <c r="D95" s="1"/>
      <c r="E95" s="1"/>
      <c r="F95" s="1"/>
      <c r="G95" s="5">
        <f t="shared" si="41"/>
        <v>95</v>
      </c>
      <c r="H95" s="1"/>
      <c r="I95" s="1"/>
      <c r="J95" s="1"/>
      <c r="K95" s="1">
        <v>3.06</v>
      </c>
      <c r="L95" s="1"/>
      <c r="M95" s="5">
        <f t="shared" si="42"/>
        <v>3.06</v>
      </c>
      <c r="N95" t="s">
        <v>100</v>
      </c>
      <c r="O95" s="5">
        <v>91.94</v>
      </c>
      <c r="P95" s="6">
        <f t="shared" si="36"/>
        <v>1866.77</v>
      </c>
      <c r="R95" s="6">
        <f t="shared" si="37"/>
        <v>3089.36</v>
      </c>
      <c r="S95" s="8">
        <f t="shared" si="38"/>
        <v>4956.13</v>
      </c>
      <c r="T95" s="5">
        <f t="shared" si="39"/>
        <v>8103.67</v>
      </c>
      <c r="U95" s="9">
        <f t="shared" si="40"/>
        <v>13059.8</v>
      </c>
    </row>
    <row r="96" spans="1:21" ht="15">
      <c r="A96" t="s">
        <v>97</v>
      </c>
      <c r="B96" s="1"/>
      <c r="C96" s="1"/>
      <c r="D96" s="1">
        <v>40</v>
      </c>
      <c r="E96" s="1"/>
      <c r="F96" s="1"/>
      <c r="G96" s="5">
        <f t="shared" si="41"/>
        <v>40</v>
      </c>
      <c r="H96" s="1"/>
      <c r="I96" s="1"/>
      <c r="J96" s="1"/>
      <c r="K96" s="1">
        <v>1.46</v>
      </c>
      <c r="L96" s="1"/>
      <c r="M96" s="5">
        <f t="shared" si="42"/>
        <v>1.46</v>
      </c>
      <c r="N96" t="s">
        <v>34</v>
      </c>
      <c r="O96" s="5">
        <v>38.54</v>
      </c>
      <c r="P96" s="6">
        <f t="shared" si="36"/>
        <v>1774.83</v>
      </c>
      <c r="R96" s="6">
        <f t="shared" si="37"/>
        <v>3089.36</v>
      </c>
      <c r="S96" s="8">
        <f t="shared" si="38"/>
        <v>4864.1900000000005</v>
      </c>
      <c r="T96" s="5">
        <f t="shared" si="39"/>
        <v>8103.67</v>
      </c>
      <c r="U96" s="9">
        <f t="shared" si="40"/>
        <v>12967.86</v>
      </c>
    </row>
    <row r="97" spans="1:21" ht="15">
      <c r="A97" t="s">
        <v>97</v>
      </c>
      <c r="B97" s="1">
        <v>95</v>
      </c>
      <c r="C97" s="1">
        <v>100</v>
      </c>
      <c r="D97" s="1"/>
      <c r="E97" s="1"/>
      <c r="F97" s="1"/>
      <c r="G97" s="5">
        <f t="shared" si="41"/>
        <v>195</v>
      </c>
      <c r="H97" s="1"/>
      <c r="I97" s="1"/>
      <c r="J97" s="1"/>
      <c r="K97" s="1">
        <v>5.96</v>
      </c>
      <c r="L97" s="1"/>
      <c r="M97" s="5">
        <f t="shared" si="42"/>
        <v>5.96</v>
      </c>
      <c r="N97" t="s">
        <v>99</v>
      </c>
      <c r="O97" s="5">
        <v>189.04</v>
      </c>
      <c r="P97" s="6">
        <f t="shared" si="36"/>
        <v>1736.29</v>
      </c>
      <c r="R97" s="6">
        <f t="shared" si="37"/>
        <v>3089.36</v>
      </c>
      <c r="S97" s="8">
        <f t="shared" si="38"/>
        <v>4825.65</v>
      </c>
      <c r="T97" s="5">
        <f t="shared" si="39"/>
        <v>8103.67</v>
      </c>
      <c r="U97" s="9">
        <f t="shared" si="40"/>
        <v>12929.32</v>
      </c>
    </row>
    <row r="98" spans="1:21" ht="15">
      <c r="A98" t="s">
        <v>97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 t="s">
        <v>98</v>
      </c>
      <c r="P98" s="5">
        <v>1547.25</v>
      </c>
      <c r="Q98" s="5"/>
      <c r="R98" s="5">
        <v>3089.36</v>
      </c>
      <c r="S98" s="8">
        <f t="shared" si="38"/>
        <v>4636.610000000001</v>
      </c>
      <c r="T98" s="5">
        <v>8103.67</v>
      </c>
      <c r="U98" s="9">
        <f t="shared" si="40"/>
        <v>12740.28</v>
      </c>
    </row>
    <row r="99" spans="1:14" ht="15">
      <c r="A99" t="s">
        <v>21</v>
      </c>
      <c r="B99" s="1" t="s">
        <v>37</v>
      </c>
      <c r="C99" s="1" t="s">
        <v>38</v>
      </c>
      <c r="D99" s="1" t="s">
        <v>39</v>
      </c>
      <c r="E99" s="1"/>
      <c r="F99" s="1" t="s">
        <v>40</v>
      </c>
      <c r="G99" s="1" t="s">
        <v>41</v>
      </c>
      <c r="H99" s="1" t="s">
        <v>42</v>
      </c>
      <c r="I99" s="1" t="s">
        <v>43</v>
      </c>
      <c r="J99" s="1" t="s">
        <v>44</v>
      </c>
      <c r="K99" s="1" t="s">
        <v>45</v>
      </c>
      <c r="L99" t="s">
        <v>46</v>
      </c>
      <c r="N99" t="s">
        <v>30</v>
      </c>
    </row>
    <row r="100" spans="1:13" ht="15">
      <c r="A100" t="s">
        <v>47</v>
      </c>
      <c r="B100" s="1">
        <f>SUM(B3:B99)</f>
        <v>4035</v>
      </c>
      <c r="C100" s="1">
        <f>SUM(C3:C99)</f>
        <v>820.1</v>
      </c>
      <c r="D100" s="1">
        <f>SUM(D3:D99)</f>
        <v>775</v>
      </c>
      <c r="E100" s="1"/>
      <c r="F100" s="1">
        <f aca="true" t="shared" si="43" ref="F100:L100">SUM(F3:F99)</f>
        <v>0</v>
      </c>
      <c r="G100" s="1">
        <f t="shared" si="43"/>
        <v>5633.51</v>
      </c>
      <c r="H100" s="1">
        <f t="shared" si="43"/>
        <v>3250</v>
      </c>
      <c r="I100" s="1">
        <f t="shared" si="43"/>
        <v>65.1</v>
      </c>
      <c r="J100" s="1">
        <f t="shared" si="43"/>
        <v>0</v>
      </c>
      <c r="K100" s="1">
        <f t="shared" si="43"/>
        <v>290.67999999999995</v>
      </c>
      <c r="L100" s="1">
        <f t="shared" si="43"/>
        <v>3.4099999999999997</v>
      </c>
      <c r="M100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Cundiff</dc:creator>
  <cp:keywords/>
  <dc:description/>
  <cp:lastModifiedBy>Dave Cundiff</cp:lastModifiedBy>
  <cp:lastPrinted>2013-02-21T21:17:20Z</cp:lastPrinted>
  <dcterms:created xsi:type="dcterms:W3CDTF">2012-04-19T01:01:03Z</dcterms:created>
  <dcterms:modified xsi:type="dcterms:W3CDTF">2013-02-21T21:19:57Z</dcterms:modified>
  <cp:category/>
  <cp:version/>
  <cp:contentType/>
  <cp:contentStatus/>
</cp:coreProperties>
</file>